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firstSheet="1" activeTab="1"/>
  </bookViews>
  <sheets>
    <sheet name="Лист5" sheetId="1" r:id="rId1"/>
    <sheet name="Нормы 3-7 лет (брутто, нетто)" sheetId="2" r:id="rId2"/>
    <sheet name="Лист1" sheetId="3" r:id="rId3"/>
  </sheets>
  <definedNames>
    <definedName name="_xlnm.Print_Area" localSheetId="0">'Лист5'!$A$1:$U$58</definedName>
    <definedName name="_xlnm.Print_Area" localSheetId="1">'Нормы 3-7 лет (брутто, нетто)'!$A$1:$AH$374</definedName>
  </definedNames>
  <calcPr fullCalcOnLoad="1"/>
</workbook>
</file>

<file path=xl/sharedStrings.xml><?xml version="1.0" encoding="utf-8"?>
<sst xmlns="http://schemas.openxmlformats.org/spreadsheetml/2006/main" count="788" uniqueCount="166">
  <si>
    <t xml:space="preserve">Итого </t>
  </si>
  <si>
    <t>Чай с сахаром</t>
  </si>
  <si>
    <t>Хлеб ржаной</t>
  </si>
  <si>
    <t xml:space="preserve">Обед </t>
  </si>
  <si>
    <t>Чай с лимоном</t>
  </si>
  <si>
    <t>Итого за день</t>
  </si>
  <si>
    <t>Какао с молоком</t>
  </si>
  <si>
    <t>Суп молочный с макаронными изделиями</t>
  </si>
  <si>
    <t>Наименование блюда</t>
  </si>
  <si>
    <t>Хлеб пшеничный</t>
  </si>
  <si>
    <t>Итого</t>
  </si>
  <si>
    <t>№ ТК</t>
  </si>
  <si>
    <t>Обед</t>
  </si>
  <si>
    <t>Итого за 10 дней</t>
  </si>
  <si>
    <t>Макаронные изделия отварные</t>
  </si>
  <si>
    <t>Бутерброд  с маслом</t>
  </si>
  <si>
    <t>Картофельное пюре</t>
  </si>
  <si>
    <t>Голубцы ленивые</t>
  </si>
  <si>
    <t>№ п/п</t>
  </si>
  <si>
    <t>Накопительная ведомость</t>
  </si>
  <si>
    <t>Продукты</t>
  </si>
  <si>
    <t>В среднем за 10 дней</t>
  </si>
  <si>
    <t>Нормы питания</t>
  </si>
  <si>
    <t>% от нормы</t>
  </si>
  <si>
    <t>Мука пшеничная</t>
  </si>
  <si>
    <t>Мука картофельная</t>
  </si>
  <si>
    <t>Крупы, бобовые, мак изд</t>
  </si>
  <si>
    <t>Картофель</t>
  </si>
  <si>
    <t>Овощи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</si>
  <si>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</si>
  <si>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</si>
  <si>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</si>
  <si>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</si>
  <si>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</si>
  <si>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</si>
  <si>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</si>
  <si>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</si>
  <si>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</si>
  <si>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</si>
  <si>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</si>
  <si>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</si>
  <si>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</si>
  <si>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 xml:space="preserve">Чай </t>
  </si>
  <si>
    <t>Какао (кофейный напиток)</t>
  </si>
  <si>
    <t>Соль</t>
  </si>
  <si>
    <t>Дрожжи</t>
  </si>
  <si>
    <t>Дни (фактическое потребление продуктов в г)</t>
  </si>
  <si>
    <t>Крупы, бобовые, макаронные изделия</t>
  </si>
  <si>
    <t>Чай</t>
  </si>
  <si>
    <t>Кофе, какао</t>
  </si>
  <si>
    <t>8</t>
  </si>
  <si>
    <t>Итого за 1 дней на одного ребенка</t>
  </si>
  <si>
    <t>Процент от нормы</t>
  </si>
  <si>
    <t>Кофейный напиток с молоком</t>
  </si>
  <si>
    <t>Кофе</t>
  </si>
  <si>
    <t>Какао</t>
  </si>
  <si>
    <t>Соки</t>
  </si>
  <si>
    <t>Колбасные изделия</t>
  </si>
  <si>
    <t>Крупы, бобовые изделия</t>
  </si>
  <si>
    <t>Макаронные изделия</t>
  </si>
  <si>
    <t>Куры</t>
  </si>
  <si>
    <t>3</t>
  </si>
  <si>
    <t>0,00</t>
  </si>
  <si>
    <t>Крупы, бобовые,  изделия</t>
  </si>
  <si>
    <t>Фрукты (яблоки или апельсины или мандарины или груши или бананы)</t>
  </si>
  <si>
    <t>Компот из смеси сухофруктов</t>
  </si>
  <si>
    <t>Норма соли (йодированная) на весь день</t>
  </si>
  <si>
    <t>Норма соли  (йодированная) на весь день</t>
  </si>
  <si>
    <t>Соль (йодированная)</t>
  </si>
  <si>
    <t>Напиток витаминизированный</t>
  </si>
  <si>
    <t>Кисломолочный продукт (ряженка или кефир или йогурт или снежок или бифидок)</t>
  </si>
  <si>
    <t>Капуста тушеная</t>
  </si>
  <si>
    <t>Завтрак 1</t>
  </si>
  <si>
    <t>Завтрак 2</t>
  </si>
  <si>
    <t>Щи из свежей капусты с картофелем на мясном бульоне со сметаной</t>
  </si>
  <si>
    <t>Кондитерские изделия витаминизированные (пряники или вафли или печенье)</t>
  </si>
  <si>
    <t>Винегрет овощной</t>
  </si>
  <si>
    <t>Соус томатный с овощами</t>
  </si>
  <si>
    <t>Овощи натуральные (соленые или свежие)</t>
  </si>
  <si>
    <t>Соус красный основной</t>
  </si>
  <si>
    <t>Ватрушка с творожным фаршем</t>
  </si>
  <si>
    <t>Салат картофельный с зеленым горошком</t>
  </si>
  <si>
    <t>Зразы из говядины с рисом</t>
  </si>
  <si>
    <t>Напиток из шиповника</t>
  </si>
  <si>
    <t>Чай с молоком</t>
  </si>
  <si>
    <t>Омлет натуральный</t>
  </si>
  <si>
    <t>Рассольник ленинградский с мясом и со сметаной</t>
  </si>
  <si>
    <t>Кисель из клюквы</t>
  </si>
  <si>
    <t>Салат картофельный с морковью и  зеленым горошком</t>
  </si>
  <si>
    <t>Тефтели рыбные с соусом</t>
  </si>
  <si>
    <t>Коржик молочный</t>
  </si>
  <si>
    <t>Пирожки, печенные с  фаршем (картофельным)</t>
  </si>
  <si>
    <t>Рыба, тушенная в томате с овощами</t>
  </si>
  <si>
    <t xml:space="preserve">День 1 </t>
  </si>
  <si>
    <t xml:space="preserve">День 2 </t>
  </si>
  <si>
    <t xml:space="preserve">День 3 </t>
  </si>
  <si>
    <t xml:space="preserve">День 4 </t>
  </si>
  <si>
    <t xml:space="preserve">День 5 </t>
  </si>
  <si>
    <t xml:space="preserve">День 6 </t>
  </si>
  <si>
    <t xml:space="preserve">День 7 </t>
  </si>
  <si>
    <t xml:space="preserve">День 8 </t>
  </si>
  <si>
    <t xml:space="preserve">День 9 </t>
  </si>
  <si>
    <t xml:space="preserve">День 10 </t>
  </si>
  <si>
    <t>Салат из свеклы с чесноком</t>
  </si>
  <si>
    <t>Пирожки, печенные с фаршем (капустным)</t>
  </si>
  <si>
    <t xml:space="preserve"> Полдник</t>
  </si>
  <si>
    <t>Ужин</t>
  </si>
  <si>
    <t>Полдник</t>
  </si>
  <si>
    <t>Крупы, бобовые  изделия</t>
  </si>
  <si>
    <t>Каша гречневая рассыпчатая</t>
  </si>
  <si>
    <t>Каша пшеная молочная жидкая</t>
  </si>
  <si>
    <t>Расчет продуктов питания нетто</t>
  </si>
  <si>
    <t>Салат из зеленого горошка</t>
  </si>
  <si>
    <t>Плов из отварной говядины</t>
  </si>
  <si>
    <t>Молоко кипяченое</t>
  </si>
  <si>
    <t>Салат "Степной"</t>
  </si>
  <si>
    <t xml:space="preserve">Бутерброд  с сыром </t>
  </si>
  <si>
    <t xml:space="preserve">Картофель </t>
  </si>
  <si>
    <t>Яйца вареные</t>
  </si>
  <si>
    <t>Сырники с морковью с молоком сгущенным</t>
  </si>
  <si>
    <t>Каша молочная кукурузная</t>
  </si>
  <si>
    <t>Бутерброд   с  сыром и с маслом</t>
  </si>
  <si>
    <t>Соки фруктовые</t>
  </si>
  <si>
    <t xml:space="preserve">Салат из моркови </t>
  </si>
  <si>
    <t>Печень говяжья по - строгоновски</t>
  </si>
  <si>
    <t>Субпродукты</t>
  </si>
  <si>
    <t>Котлеты куринные</t>
  </si>
  <si>
    <t>Борщ с капустой и картофелем мясом и со сметаной</t>
  </si>
  <si>
    <t>Булочка "Веснушка"</t>
  </si>
  <si>
    <t>Сердце в соусе</t>
  </si>
  <si>
    <t>Каша перловая рассыпчатая</t>
  </si>
  <si>
    <t>Пудинг из творога с молоком сгущенным</t>
  </si>
  <si>
    <t>Сельдь с гарниром</t>
  </si>
  <si>
    <t>Суп с бобовыми и с мясом</t>
  </si>
  <si>
    <t>Рагу овощное</t>
  </si>
  <si>
    <t>Рассольник  домашний, с мясом и со сметаной</t>
  </si>
  <si>
    <t>Биточки рыбные</t>
  </si>
  <si>
    <t>Тефтели из говядины с рисом "Ежики"</t>
  </si>
  <si>
    <t>Рис припущенный</t>
  </si>
  <si>
    <t xml:space="preserve">Соус томатный </t>
  </si>
  <si>
    <t>Суп молочный с гречневой крупой</t>
  </si>
  <si>
    <t>Салат из моркови с  зеленым горошком</t>
  </si>
  <si>
    <t>Борщ с капустой и картофелем со сметаной</t>
  </si>
  <si>
    <t>Салат из свеклы и моркови</t>
  </si>
  <si>
    <t>Щи из свежей капусты с картофелем с мясом  со сметаной</t>
  </si>
  <si>
    <t xml:space="preserve">Фрикадельки рыбные </t>
  </si>
  <si>
    <t>Вареники ленивые с маслом</t>
  </si>
  <si>
    <t>Свекольник с мясом и со сметаной</t>
  </si>
  <si>
    <t>Фрикадельки из кур</t>
  </si>
  <si>
    <t>Пирожки, печенные с фаршем (морковным)</t>
  </si>
  <si>
    <t>Картофель отварной</t>
  </si>
  <si>
    <t>Суп  молочный рисовый</t>
  </si>
  <si>
    <t>Суп картофельный с клецками и с мясом</t>
  </si>
  <si>
    <t>Зразы картофельные с овощами</t>
  </si>
  <si>
    <t>Норма продуктов питания при 12 часовом пребывание (95% набор продуктов питания от рекомендуемого суточного набора продуктов)</t>
  </si>
  <si>
    <t>Дети  1,5-3 года, 12 часовое пребывание</t>
  </si>
  <si>
    <t>114,00</t>
  </si>
  <si>
    <t>171,00</t>
  </si>
  <si>
    <t>90,25</t>
  </si>
  <si>
    <t>30,40</t>
  </si>
  <si>
    <t>Суп крестьянский с крупой с мясом и со сметаной</t>
  </si>
  <si>
    <t>67</t>
  </si>
  <si>
    <t>Каша  "Дружба" молочная жидкая</t>
  </si>
  <si>
    <t>Макаронные изделия отварные с овощами</t>
  </si>
  <si>
    <t>Котлеты из говядины</t>
  </si>
  <si>
    <t>Салат из моркови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</si>
</sst>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000000"/>
    <numFmt numFmtId="210" formatCode="0.0000000000"/>
    <numFmt numFmtId="211" formatCode="0.00;[Red]0.00"/>
  </numFmts>
  <fonts count="54">
    <font>
      <sz val="10"/>
      <name val="Arial"/>
      <family val="0"/>
    </font>
    <font>
      <b/>
      <i/>
      <sz val="26"/>
      <color indexed="8"/>
      <name val="Times New Roman"/>
      <family val="1"/>
    </font>
    <font>
      <sz val="8"/>
      <name val="Arial"/>
      <family val="2"/>
    </font>
    <font>
      <i/>
      <sz val="30"/>
      <color indexed="8"/>
      <name val="Arial"/>
      <family val="2"/>
    </font>
    <font>
      <i/>
      <sz val="30"/>
      <color indexed="8"/>
      <name val="Times New Roman"/>
      <family val="1"/>
    </font>
    <font>
      <b/>
      <i/>
      <sz val="36"/>
      <name val="Times New Roman"/>
      <family val="1"/>
    </font>
    <font>
      <b/>
      <i/>
      <sz val="48"/>
      <name val="Times New Roman"/>
      <family val="1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6"/>
      <color indexed="10"/>
      <name val="Times New Roman"/>
      <family val="1"/>
    </font>
    <font>
      <b/>
      <i/>
      <sz val="36"/>
      <color indexed="10"/>
      <name val="Arial"/>
      <family val="2"/>
    </font>
    <font>
      <i/>
      <sz val="30"/>
      <color indexed="10"/>
      <name val="Arial"/>
      <family val="2"/>
    </font>
    <font>
      <b/>
      <i/>
      <sz val="3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36"/>
      <color rgb="FFFF0000"/>
      <name val="Times New Roman"/>
      <family val="1"/>
    </font>
    <font>
      <b/>
      <i/>
      <sz val="36"/>
      <color rgb="FFFF0000"/>
      <name val="Arial"/>
      <family val="2"/>
    </font>
    <font>
      <i/>
      <sz val="30"/>
      <color rgb="FFFF0000"/>
      <name val="Arial"/>
      <family val="2"/>
    </font>
    <font>
      <b/>
      <i/>
      <sz val="36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1" fillId="0" borderId="18" xfId="0" applyNumberFormat="1" applyFont="1" applyBorder="1" applyAlignment="1">
      <alignment horizontal="center" wrapText="1"/>
    </xf>
    <xf numFmtId="1" fontId="1" fillId="0" borderId="19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4" fillId="0" borderId="20" xfId="0" applyNumberFormat="1" applyFont="1" applyBorder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 textRotation="45"/>
    </xf>
    <xf numFmtId="0" fontId="50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2" fontId="51" fillId="0" borderId="21" xfId="0" applyNumberFormat="1" applyFont="1" applyBorder="1" applyAlignment="1">
      <alignment/>
    </xf>
    <xf numFmtId="2" fontId="52" fillId="0" borderId="0" xfId="0" applyNumberFormat="1" applyFont="1" applyAlignment="1">
      <alignment/>
    </xf>
    <xf numFmtId="2" fontId="52" fillId="0" borderId="19" xfId="0" applyNumberFormat="1" applyFont="1" applyBorder="1" applyAlignment="1">
      <alignment/>
    </xf>
    <xf numFmtId="1" fontId="50" fillId="0" borderId="14" xfId="0" applyNumberFormat="1" applyFont="1" applyBorder="1" applyAlignment="1">
      <alignment horizontal="center" textRotation="90" wrapText="1"/>
    </xf>
    <xf numFmtId="1" fontId="50" fillId="0" borderId="11" xfId="0" applyNumberFormat="1" applyFont="1" applyBorder="1" applyAlignment="1">
      <alignment horizontal="center" wrapText="1"/>
    </xf>
    <xf numFmtId="49" fontId="50" fillId="0" borderId="11" xfId="0" applyNumberFormat="1" applyFont="1" applyBorder="1" applyAlignment="1">
      <alignment horizontal="center" wrapText="1"/>
    </xf>
    <xf numFmtId="2" fontId="50" fillId="0" borderId="11" xfId="0" applyNumberFormat="1" applyFont="1" applyBorder="1" applyAlignment="1">
      <alignment horizontal="center" wrapText="1"/>
    </xf>
    <xf numFmtId="193" fontId="50" fillId="0" borderId="10" xfId="0" applyNumberFormat="1" applyFont="1" applyBorder="1" applyAlignment="1">
      <alignment horizontal="center" wrapText="1"/>
    </xf>
    <xf numFmtId="2" fontId="50" fillId="0" borderId="10" xfId="60" applyNumberFormat="1" applyFont="1" applyBorder="1" applyAlignment="1">
      <alignment horizontal="center" wrapText="1"/>
    </xf>
    <xf numFmtId="187" fontId="50" fillId="0" borderId="10" xfId="60" applyFont="1" applyBorder="1" applyAlignment="1">
      <alignment horizontal="center" wrapText="1"/>
    </xf>
    <xf numFmtId="0" fontId="50" fillId="0" borderId="15" xfId="0" applyNumberFormat="1" applyFont="1" applyBorder="1" applyAlignment="1">
      <alignment horizontal="center" wrapText="1"/>
    </xf>
    <xf numFmtId="0" fontId="50" fillId="0" borderId="11" xfId="0" applyNumberFormat="1" applyFont="1" applyBorder="1" applyAlignment="1">
      <alignment horizontal="center" wrapText="1"/>
    </xf>
    <xf numFmtId="2" fontId="50" fillId="0" borderId="20" xfId="0" applyNumberFormat="1" applyFont="1" applyBorder="1" applyAlignment="1">
      <alignment horizontal="center" wrapText="1"/>
    </xf>
    <xf numFmtId="2" fontId="50" fillId="0" borderId="17" xfId="0" applyNumberFormat="1" applyFont="1" applyBorder="1" applyAlignment="1">
      <alignment horizontal="center" wrapText="1"/>
    </xf>
    <xf numFmtId="4" fontId="50" fillId="0" borderId="11" xfId="0" applyNumberFormat="1" applyFont="1" applyBorder="1" applyAlignment="1">
      <alignment horizontal="center" wrapText="1"/>
    </xf>
    <xf numFmtId="1" fontId="52" fillId="0" borderId="19" xfId="0" applyNumberFormat="1" applyFont="1" applyBorder="1" applyAlignment="1">
      <alignment/>
    </xf>
    <xf numFmtId="0" fontId="50" fillId="0" borderId="16" xfId="0" applyNumberFormat="1" applyFont="1" applyBorder="1" applyAlignment="1">
      <alignment horizontal="center" wrapText="1"/>
    </xf>
    <xf numFmtId="0" fontId="50" fillId="0" borderId="11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 wrapText="1"/>
    </xf>
    <xf numFmtId="49" fontId="50" fillId="0" borderId="20" xfId="0" applyNumberFormat="1" applyFont="1" applyBorder="1" applyAlignment="1">
      <alignment horizontal="center" wrapText="1"/>
    </xf>
    <xf numFmtId="49" fontId="50" fillId="0" borderId="11" xfId="0" applyNumberFormat="1" applyFont="1" applyBorder="1" applyAlignment="1">
      <alignment horizontal="center"/>
    </xf>
    <xf numFmtId="192" fontId="50" fillId="0" borderId="20" xfId="0" applyNumberFormat="1" applyFont="1" applyBorder="1" applyAlignment="1">
      <alignment horizontal="center" wrapText="1"/>
    </xf>
    <xf numFmtId="0" fontId="50" fillId="0" borderId="20" xfId="0" applyNumberFormat="1" applyFont="1" applyBorder="1" applyAlignment="1">
      <alignment horizontal="center" wrapText="1"/>
    </xf>
    <xf numFmtId="4" fontId="50" fillId="0" borderId="20" xfId="0" applyNumberFormat="1" applyFont="1" applyBorder="1" applyAlignment="1">
      <alignment horizontal="center" wrapText="1"/>
    </xf>
    <xf numFmtId="2" fontId="52" fillId="0" borderId="19" xfId="0" applyNumberFormat="1" applyFont="1" applyFill="1" applyBorder="1" applyAlignment="1">
      <alignment/>
    </xf>
    <xf numFmtId="1" fontId="50" fillId="0" borderId="20" xfId="0" applyNumberFormat="1" applyFont="1" applyBorder="1" applyAlignment="1">
      <alignment horizontal="center" wrapText="1"/>
    </xf>
    <xf numFmtId="2" fontId="50" fillId="0" borderId="11" xfId="43" applyNumberFormat="1" applyFont="1" applyBorder="1" applyAlignment="1">
      <alignment horizontal="center" wrapText="1"/>
    </xf>
    <xf numFmtId="2" fontId="52" fillId="0" borderId="22" xfId="0" applyNumberFormat="1" applyFont="1" applyBorder="1" applyAlignment="1">
      <alignment/>
    </xf>
    <xf numFmtId="2" fontId="52" fillId="0" borderId="20" xfId="0" applyNumberFormat="1" applyFont="1" applyBorder="1" applyAlignment="1">
      <alignment/>
    </xf>
    <xf numFmtId="49" fontId="50" fillId="0" borderId="19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textRotation="90" wrapText="1"/>
    </xf>
    <xf numFmtId="1" fontId="5" fillId="0" borderId="10" xfId="0" applyNumberFormat="1" applyFont="1" applyBorder="1" applyAlignment="1">
      <alignment horizontal="center" textRotation="90" wrapText="1"/>
    </xf>
    <xf numFmtId="2" fontId="5" fillId="0" borderId="20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193" fontId="50" fillId="0" borderId="11" xfId="0" applyNumberFormat="1" applyFont="1" applyBorder="1" applyAlignment="1">
      <alignment horizontal="center" wrapText="1"/>
    </xf>
    <xf numFmtId="2" fontId="50" fillId="0" borderId="15" xfId="0" applyNumberFormat="1" applyFont="1" applyBorder="1" applyAlignment="1">
      <alignment horizontal="center" wrapText="1"/>
    </xf>
    <xf numFmtId="2" fontId="50" fillId="0" borderId="18" xfId="0" applyNumberFormat="1" applyFont="1" applyBorder="1" applyAlignment="1">
      <alignment horizontal="center" wrapText="1"/>
    </xf>
    <xf numFmtId="2" fontId="50" fillId="0" borderId="19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 wrapText="1"/>
    </xf>
    <xf numFmtId="2" fontId="50" fillId="0" borderId="14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2" fontId="50" fillId="0" borderId="23" xfId="0" applyNumberFormat="1" applyFont="1" applyBorder="1" applyAlignment="1">
      <alignment horizontal="center" wrapText="1"/>
    </xf>
    <xf numFmtId="2" fontId="50" fillId="0" borderId="22" xfId="0" applyNumberFormat="1" applyFont="1" applyBorder="1" applyAlignment="1">
      <alignment horizontal="center" wrapText="1"/>
    </xf>
    <xf numFmtId="193" fontId="50" fillId="0" borderId="11" xfId="43" applyNumberFormat="1" applyFont="1" applyBorder="1" applyAlignment="1">
      <alignment horizontal="center" wrapText="1"/>
    </xf>
    <xf numFmtId="207" fontId="50" fillId="0" borderId="11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2" fontId="50" fillId="0" borderId="20" xfId="0" applyNumberFormat="1" applyFont="1" applyBorder="1" applyAlignment="1">
      <alignment wrapText="1"/>
    </xf>
    <xf numFmtId="193" fontId="50" fillId="0" borderId="20" xfId="0" applyNumberFormat="1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wrapText="1"/>
    </xf>
    <xf numFmtId="2" fontId="50" fillId="0" borderId="19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93" fontId="5" fillId="0" borderId="20" xfId="0" applyNumberFormat="1" applyFont="1" applyBorder="1" applyAlignment="1">
      <alignment horizontal="center" wrapText="1"/>
    </xf>
    <xf numFmtId="193" fontId="5" fillId="0" borderId="19" xfId="0" applyNumberFormat="1" applyFont="1" applyBorder="1" applyAlignment="1">
      <alignment horizontal="center" wrapText="1"/>
    </xf>
    <xf numFmtId="2" fontId="50" fillId="0" borderId="19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 wrapText="1"/>
    </xf>
    <xf numFmtId="2" fontId="50" fillId="0" borderId="14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0" fontId="50" fillId="0" borderId="2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2" fontId="53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wrapText="1"/>
    </xf>
    <xf numFmtId="2" fontId="53" fillId="0" borderId="20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wrapText="1"/>
    </xf>
    <xf numFmtId="2" fontId="5" fillId="0" borderId="17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 wrapText="1"/>
    </xf>
    <xf numFmtId="193" fontId="53" fillId="0" borderId="11" xfId="0" applyNumberFormat="1" applyFont="1" applyBorder="1" applyAlignment="1">
      <alignment horizontal="center" wrapText="1"/>
    </xf>
    <xf numFmtId="193" fontId="5" fillId="0" borderId="11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1" fontId="5" fillId="0" borderId="18" xfId="0" applyNumberFormat="1" applyFont="1" applyBorder="1" applyAlignment="1">
      <alignment horizontal="center" wrapText="1"/>
    </xf>
    <xf numFmtId="1" fontId="5" fillId="0" borderId="19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vertical="top" wrapText="1"/>
    </xf>
    <xf numFmtId="49" fontId="53" fillId="0" borderId="11" xfId="0" applyNumberFormat="1" applyFont="1" applyBorder="1" applyAlignment="1">
      <alignment horizontal="center" wrapText="1"/>
    </xf>
    <xf numFmtId="4" fontId="53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93" fontId="53" fillId="0" borderId="20" xfId="0" applyNumberFormat="1" applyFont="1" applyBorder="1" applyAlignment="1">
      <alignment horizontal="center" wrapText="1"/>
    </xf>
    <xf numFmtId="2" fontId="50" fillId="0" borderId="19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207" fontId="53" fillId="0" borderId="11" xfId="0" applyNumberFormat="1" applyFont="1" applyBorder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2" fontId="5" fillId="0" borderId="24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wrapText="1"/>
    </xf>
    <xf numFmtId="2" fontId="50" fillId="0" borderId="0" xfId="0" applyNumberFormat="1" applyFont="1" applyBorder="1" applyAlignment="1">
      <alignment horizontal="center" wrapText="1"/>
    </xf>
    <xf numFmtId="2" fontId="50" fillId="0" borderId="25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193" fontId="53" fillId="0" borderId="10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wrapText="1"/>
    </xf>
    <xf numFmtId="2" fontId="5" fillId="0" borderId="14" xfId="0" applyNumberFormat="1" applyFont="1" applyBorder="1" applyAlignment="1">
      <alignment horizontal="center" wrapText="1"/>
    </xf>
    <xf numFmtId="193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textRotation="90" wrapText="1"/>
    </xf>
    <xf numFmtId="49" fontId="1" fillId="0" borderId="10" xfId="0" applyNumberFormat="1" applyFont="1" applyBorder="1" applyAlignment="1">
      <alignment horizontal="center" textRotation="90" wrapText="1"/>
    </xf>
    <xf numFmtId="2" fontId="1" fillId="0" borderId="14" xfId="0" applyNumberFormat="1" applyFont="1" applyBorder="1" applyAlignment="1">
      <alignment horizontal="center" textRotation="90" wrapText="1"/>
    </xf>
    <xf numFmtId="2" fontId="1" fillId="0" borderId="10" xfId="0" applyNumberFormat="1" applyFont="1" applyBorder="1" applyAlignment="1">
      <alignment horizontal="center" textRotation="90" wrapText="1"/>
    </xf>
    <xf numFmtId="1" fontId="1" fillId="0" borderId="14" xfId="0" applyNumberFormat="1" applyFont="1" applyBorder="1" applyAlignment="1">
      <alignment horizontal="center" textRotation="90" wrapText="1"/>
    </xf>
    <xf numFmtId="1" fontId="1" fillId="0" borderId="10" xfId="0" applyNumberFormat="1" applyFont="1" applyBorder="1" applyAlignment="1">
      <alignment horizontal="center" textRotation="90" wrapText="1"/>
    </xf>
    <xf numFmtId="49" fontId="5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5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textRotation="90" wrapText="1"/>
    </xf>
    <xf numFmtId="49" fontId="5" fillId="0" borderId="10" xfId="0" applyNumberFormat="1" applyFont="1" applyBorder="1" applyAlignment="1">
      <alignment horizontal="center" textRotation="90" wrapText="1"/>
    </xf>
    <xf numFmtId="2" fontId="5" fillId="0" borderId="14" xfId="0" applyNumberFormat="1" applyFont="1" applyBorder="1" applyAlignment="1">
      <alignment horizontal="center" textRotation="90" wrapText="1"/>
    </xf>
    <xf numFmtId="2" fontId="5" fillId="0" borderId="10" xfId="0" applyNumberFormat="1" applyFont="1" applyBorder="1" applyAlignment="1">
      <alignment horizontal="center" textRotation="90" wrapText="1"/>
    </xf>
    <xf numFmtId="1" fontId="5" fillId="0" borderId="14" xfId="0" applyNumberFormat="1" applyFont="1" applyBorder="1" applyAlignment="1">
      <alignment horizontal="center" textRotation="90" wrapText="1"/>
    </xf>
    <xf numFmtId="1" fontId="5" fillId="0" borderId="10" xfId="0" applyNumberFormat="1" applyFont="1" applyBorder="1" applyAlignment="1">
      <alignment horizontal="center" textRotation="90" wrapText="1"/>
    </xf>
    <xf numFmtId="2" fontId="5" fillId="0" borderId="11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13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6">
      <selection activeCell="A30" sqref="A30:Z32"/>
    </sheetView>
  </sheetViews>
  <sheetFormatPr defaultColWidth="9.140625" defaultRowHeight="12.75"/>
  <cols>
    <col min="1" max="1" width="7.28125" style="0" customWidth="1"/>
    <col min="3" max="3" width="7.8515625" style="0" customWidth="1"/>
    <col min="17" max="17" width="12.28125" style="0" customWidth="1"/>
    <col min="18" max="18" width="11.140625" style="0" customWidth="1"/>
  </cols>
  <sheetData>
    <row r="1" spans="1:18" ht="13.5" thickBot="1">
      <c r="A1" s="137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</row>
    <row r="2" spans="1:18" ht="13.5" thickBot="1">
      <c r="A2" s="137" t="s">
        <v>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/>
    </row>
    <row r="3" spans="1:18" ht="13.5" thickBot="1">
      <c r="A3" s="7" t="s">
        <v>18</v>
      </c>
      <c r="B3" s="7" t="s">
        <v>20</v>
      </c>
      <c r="C3" s="10">
        <v>1</v>
      </c>
      <c r="D3" s="8">
        <v>2</v>
      </c>
      <c r="E3" s="10">
        <v>3</v>
      </c>
      <c r="F3" s="15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  <c r="M3" s="6" t="s">
        <v>13</v>
      </c>
      <c r="N3" s="6"/>
      <c r="O3" s="6" t="s">
        <v>21</v>
      </c>
      <c r="P3" s="6"/>
      <c r="Q3" s="6" t="s">
        <v>22</v>
      </c>
      <c r="R3" s="7" t="s">
        <v>23</v>
      </c>
    </row>
    <row r="4" spans="1:18" ht="13.5" thickBot="1">
      <c r="A4" s="14">
        <v>1</v>
      </c>
      <c r="B4" s="5" t="s">
        <v>9</v>
      </c>
      <c r="C4" s="14"/>
      <c r="D4" s="9"/>
      <c r="E4" s="14"/>
      <c r="F4" s="14"/>
      <c r="G4" s="9"/>
      <c r="H4" s="9"/>
      <c r="I4" s="9"/>
      <c r="J4" s="9"/>
      <c r="K4" s="9"/>
      <c r="L4" s="9"/>
      <c r="M4" s="137">
        <f>SUM(L4+K4+J4+I4+H4+G4+F4+E4+D4+C4)</f>
        <v>0</v>
      </c>
      <c r="N4" s="139"/>
      <c r="O4" s="137">
        <f>M4/10</f>
        <v>0</v>
      </c>
      <c r="P4" s="139"/>
      <c r="Q4" s="9">
        <v>60</v>
      </c>
      <c r="R4" s="14">
        <f>O4*100/Q4</f>
        <v>0</v>
      </c>
    </row>
    <row r="5" spans="1:18" ht="13.5" thickBot="1">
      <c r="A5" s="14">
        <v>2</v>
      </c>
      <c r="B5" s="5" t="s">
        <v>2</v>
      </c>
      <c r="C5" s="14"/>
      <c r="D5" s="9"/>
      <c r="E5" s="14"/>
      <c r="F5" s="14"/>
      <c r="G5" s="9"/>
      <c r="H5" s="9"/>
      <c r="I5" s="9"/>
      <c r="J5" s="9"/>
      <c r="K5" s="9"/>
      <c r="L5" s="9"/>
      <c r="M5" s="137">
        <f aca="true" t="shared" si="0" ref="M5:M27">SUM(L5+K5+J5+I5+H5+G5+F5+E5+D5+C5)</f>
        <v>0</v>
      </c>
      <c r="N5" s="139"/>
      <c r="O5" s="137">
        <f aca="true" t="shared" si="1" ref="O5:O27">M5/10</f>
        <v>0</v>
      </c>
      <c r="P5" s="139"/>
      <c r="Q5" s="9">
        <v>30</v>
      </c>
      <c r="R5" s="14">
        <f aca="true" t="shared" si="2" ref="R5:R27">O5*100/Q5</f>
        <v>0</v>
      </c>
    </row>
    <row r="6" spans="1:18" ht="13.5" thickBot="1">
      <c r="A6" s="14">
        <v>3</v>
      </c>
      <c r="B6" s="13" t="s">
        <v>24</v>
      </c>
      <c r="C6" s="14"/>
      <c r="D6" s="9"/>
      <c r="E6" s="14"/>
      <c r="F6" s="14"/>
      <c r="G6" s="9"/>
      <c r="H6" s="9"/>
      <c r="I6" s="9"/>
      <c r="J6" s="9"/>
      <c r="K6" s="9"/>
      <c r="L6" s="9"/>
      <c r="M6" s="137">
        <f t="shared" si="0"/>
        <v>0</v>
      </c>
      <c r="N6" s="139"/>
      <c r="O6" s="137">
        <f t="shared" si="1"/>
        <v>0</v>
      </c>
      <c r="P6" s="139"/>
      <c r="Q6" s="9">
        <v>16</v>
      </c>
      <c r="R6" s="14">
        <f t="shared" si="2"/>
        <v>0</v>
      </c>
    </row>
    <row r="7" spans="1:18" ht="13.5" thickBot="1">
      <c r="A7" s="14">
        <v>4</v>
      </c>
      <c r="B7" s="13" t="s">
        <v>25</v>
      </c>
      <c r="C7" s="14"/>
      <c r="D7" s="9"/>
      <c r="E7" s="14"/>
      <c r="F7" s="14"/>
      <c r="G7" s="9"/>
      <c r="H7" s="9"/>
      <c r="I7" s="9"/>
      <c r="J7" s="9"/>
      <c r="K7" s="9"/>
      <c r="L7" s="9"/>
      <c r="M7" s="137">
        <f t="shared" si="0"/>
        <v>0</v>
      </c>
      <c r="N7" s="139"/>
      <c r="O7" s="137">
        <f t="shared" si="1"/>
        <v>0</v>
      </c>
      <c r="P7" s="139"/>
      <c r="Q7" s="9">
        <v>3</v>
      </c>
      <c r="R7" s="14">
        <f t="shared" si="2"/>
        <v>0</v>
      </c>
    </row>
    <row r="8" spans="1:18" ht="13.5" thickBot="1">
      <c r="A8" s="14">
        <v>5</v>
      </c>
      <c r="B8" s="13" t="s">
        <v>26</v>
      </c>
      <c r="C8" s="14"/>
      <c r="D8" s="9"/>
      <c r="E8" s="14"/>
      <c r="F8" s="14"/>
      <c r="G8" s="9"/>
      <c r="H8" s="9"/>
      <c r="I8" s="9"/>
      <c r="J8" s="9"/>
      <c r="K8" s="9"/>
      <c r="L8" s="9"/>
      <c r="M8" s="137">
        <f t="shared" si="0"/>
        <v>0</v>
      </c>
      <c r="N8" s="139"/>
      <c r="O8" s="137">
        <f t="shared" si="1"/>
        <v>0</v>
      </c>
      <c r="P8" s="139"/>
      <c r="Q8" s="9">
        <v>30</v>
      </c>
      <c r="R8" s="14">
        <f t="shared" si="2"/>
        <v>0</v>
      </c>
    </row>
    <row r="9" spans="1:18" ht="13.5" thickBot="1">
      <c r="A9" s="14">
        <v>6</v>
      </c>
      <c r="B9" s="13" t="s">
        <v>27</v>
      </c>
      <c r="C9" s="14"/>
      <c r="D9" s="9"/>
      <c r="E9" s="14"/>
      <c r="F9" s="14"/>
      <c r="G9" s="9"/>
      <c r="H9" s="9"/>
      <c r="I9" s="9"/>
      <c r="J9" s="9"/>
      <c r="K9" s="9"/>
      <c r="L9" s="9"/>
      <c r="M9" s="137">
        <f t="shared" si="0"/>
        <v>0</v>
      </c>
      <c r="N9" s="139"/>
      <c r="O9" s="137">
        <f t="shared" si="1"/>
        <v>0</v>
      </c>
      <c r="P9" s="139"/>
      <c r="Q9" s="9">
        <v>150</v>
      </c>
      <c r="R9" s="14">
        <f t="shared" si="2"/>
        <v>0</v>
      </c>
    </row>
    <row r="10" spans="1:18" ht="13.5" thickBot="1">
      <c r="A10" s="14">
        <v>7</v>
      </c>
      <c r="B10" s="13" t="s">
        <v>28</v>
      </c>
      <c r="C10" s="14"/>
      <c r="D10" s="9"/>
      <c r="E10" s="14"/>
      <c r="F10" s="14"/>
      <c r="G10" s="9"/>
      <c r="H10" s="9"/>
      <c r="I10" s="9"/>
      <c r="J10" s="9"/>
      <c r="K10" s="9"/>
      <c r="L10" s="9"/>
      <c r="M10" s="137">
        <f t="shared" si="0"/>
        <v>0</v>
      </c>
      <c r="N10" s="139"/>
      <c r="O10" s="137">
        <f t="shared" si="1"/>
        <v>0</v>
      </c>
      <c r="P10" s="139"/>
      <c r="Q10" s="9">
        <v>200</v>
      </c>
      <c r="R10" s="14">
        <f t="shared" si="2"/>
        <v>0</v>
      </c>
    </row>
    <row r="11" spans="1:18" ht="13.5" thickBot="1">
      <c r="A11" s="14">
        <v>8</v>
      </c>
      <c r="B11" s="13" t="s">
        <v>29</v>
      </c>
      <c r="C11" s="14"/>
      <c r="D11" s="9"/>
      <c r="E11" s="14"/>
      <c r="F11" s="14"/>
      <c r="G11" s="9"/>
      <c r="H11" s="9"/>
      <c r="I11" s="9"/>
      <c r="J11" s="9"/>
      <c r="K11" s="9"/>
      <c r="L11" s="9"/>
      <c r="M11" s="137">
        <f t="shared" si="0"/>
        <v>0</v>
      </c>
      <c r="N11" s="139"/>
      <c r="O11" s="137">
        <f t="shared" si="1"/>
        <v>0</v>
      </c>
      <c r="P11" s="139"/>
      <c r="Q11" s="9">
        <v>130</v>
      </c>
      <c r="R11" s="14">
        <f t="shared" si="2"/>
        <v>0</v>
      </c>
    </row>
    <row r="12" spans="1:18" ht="13.5" thickBot="1">
      <c r="A12" s="14">
        <v>9</v>
      </c>
      <c r="B12" s="13" t="s">
        <v>30</v>
      </c>
      <c r="C12" s="14"/>
      <c r="D12" s="9"/>
      <c r="E12" s="14"/>
      <c r="F12" s="14"/>
      <c r="G12" s="9"/>
      <c r="H12" s="9"/>
      <c r="I12" s="9"/>
      <c r="J12" s="9"/>
      <c r="K12" s="9"/>
      <c r="L12" s="9"/>
      <c r="M12" s="137">
        <f t="shared" si="0"/>
        <v>0</v>
      </c>
      <c r="N12" s="139"/>
      <c r="O12" s="137">
        <f t="shared" si="1"/>
        <v>0</v>
      </c>
      <c r="P12" s="139"/>
      <c r="Q12" s="9">
        <v>10</v>
      </c>
      <c r="R12" s="14">
        <f t="shared" si="2"/>
        <v>0</v>
      </c>
    </row>
    <row r="13" spans="1:18" ht="13.5" thickBot="1">
      <c r="A13" s="14">
        <v>10</v>
      </c>
      <c r="B13" s="13" t="s">
        <v>31</v>
      </c>
      <c r="C13" s="14"/>
      <c r="D13" s="9"/>
      <c r="E13" s="14"/>
      <c r="F13" s="14"/>
      <c r="G13" s="9"/>
      <c r="H13" s="9"/>
      <c r="I13" s="9"/>
      <c r="J13" s="9"/>
      <c r="K13" s="9"/>
      <c r="L13" s="9"/>
      <c r="M13" s="137">
        <f t="shared" si="0"/>
        <v>0</v>
      </c>
      <c r="N13" s="139"/>
      <c r="O13" s="137">
        <f t="shared" si="1"/>
        <v>0</v>
      </c>
      <c r="P13" s="139"/>
      <c r="Q13" s="9">
        <v>7</v>
      </c>
      <c r="R13" s="14">
        <f t="shared" si="2"/>
        <v>0</v>
      </c>
    </row>
    <row r="14" spans="1:18" ht="13.5" thickBot="1">
      <c r="A14" s="14">
        <v>11</v>
      </c>
      <c r="B14" s="13" t="s">
        <v>32</v>
      </c>
      <c r="C14" s="14"/>
      <c r="D14" s="9"/>
      <c r="E14" s="14"/>
      <c r="F14" s="14"/>
      <c r="G14" s="9"/>
      <c r="H14" s="9"/>
      <c r="I14" s="9"/>
      <c r="J14" s="9"/>
      <c r="K14" s="9"/>
      <c r="L14" s="9"/>
      <c r="M14" s="137">
        <f t="shared" si="0"/>
        <v>0</v>
      </c>
      <c r="N14" s="139"/>
      <c r="O14" s="137">
        <f t="shared" si="1"/>
        <v>0</v>
      </c>
      <c r="P14" s="139"/>
      <c r="Q14" s="9">
        <v>50</v>
      </c>
      <c r="R14" s="14">
        <f t="shared" si="2"/>
        <v>0</v>
      </c>
    </row>
    <row r="15" spans="1:18" ht="13.5" thickBot="1">
      <c r="A15" s="14">
        <v>12</v>
      </c>
      <c r="B15" s="13" t="s">
        <v>33</v>
      </c>
      <c r="C15" s="14"/>
      <c r="D15" s="9"/>
      <c r="E15" s="14"/>
      <c r="F15" s="14"/>
      <c r="G15" s="9"/>
      <c r="H15" s="9"/>
      <c r="I15" s="9"/>
      <c r="J15" s="9"/>
      <c r="K15" s="9"/>
      <c r="L15" s="9"/>
      <c r="M15" s="137">
        <f t="shared" si="0"/>
        <v>0</v>
      </c>
      <c r="N15" s="139"/>
      <c r="O15" s="137">
        <f t="shared" si="1"/>
        <v>0</v>
      </c>
      <c r="P15" s="139"/>
      <c r="Q15" s="9">
        <v>17</v>
      </c>
      <c r="R15" s="14">
        <f t="shared" si="2"/>
        <v>0</v>
      </c>
    </row>
    <row r="16" spans="1:18" ht="13.5" thickBot="1">
      <c r="A16" s="14">
        <v>13</v>
      </c>
      <c r="B16" s="13" t="s">
        <v>34</v>
      </c>
      <c r="C16" s="14"/>
      <c r="D16" s="9"/>
      <c r="E16" s="14"/>
      <c r="F16" s="14"/>
      <c r="G16" s="9"/>
      <c r="H16" s="9"/>
      <c r="I16" s="9"/>
      <c r="J16" s="9"/>
      <c r="K16" s="9"/>
      <c r="L16" s="9"/>
      <c r="M16" s="137">
        <f t="shared" si="0"/>
        <v>0</v>
      </c>
      <c r="N16" s="139"/>
      <c r="O16" s="137">
        <f t="shared" si="1"/>
        <v>0</v>
      </c>
      <c r="P16" s="139"/>
      <c r="Q16" s="9">
        <v>6</v>
      </c>
      <c r="R16" s="14">
        <f t="shared" si="2"/>
        <v>0</v>
      </c>
    </row>
    <row r="17" spans="1:18" ht="13.5" thickBot="1">
      <c r="A17" s="14">
        <v>14</v>
      </c>
      <c r="B17" s="13" t="s">
        <v>35</v>
      </c>
      <c r="C17" s="14"/>
      <c r="D17" s="9"/>
      <c r="E17" s="14"/>
      <c r="F17" s="14"/>
      <c r="G17" s="9"/>
      <c r="H17" s="9"/>
      <c r="I17" s="9"/>
      <c r="J17" s="9"/>
      <c r="K17" s="9"/>
      <c r="L17" s="9"/>
      <c r="M17" s="137">
        <f t="shared" si="0"/>
        <v>0</v>
      </c>
      <c r="N17" s="139"/>
      <c r="O17" s="137">
        <f t="shared" si="1"/>
        <v>0</v>
      </c>
      <c r="P17" s="139"/>
      <c r="Q17" s="9">
        <v>20</v>
      </c>
      <c r="R17" s="14">
        <f t="shared" si="2"/>
        <v>0</v>
      </c>
    </row>
    <row r="18" spans="1:18" ht="13.5" thickBot="1">
      <c r="A18" s="14">
        <v>15</v>
      </c>
      <c r="B18" s="13" t="s">
        <v>36</v>
      </c>
      <c r="C18" s="14"/>
      <c r="D18" s="9"/>
      <c r="E18" s="14"/>
      <c r="F18" s="14"/>
      <c r="G18" s="9"/>
      <c r="H18" s="9"/>
      <c r="I18" s="9"/>
      <c r="J18" s="9"/>
      <c r="K18" s="9"/>
      <c r="L18" s="9"/>
      <c r="M18" s="137">
        <f t="shared" si="0"/>
        <v>0</v>
      </c>
      <c r="N18" s="139"/>
      <c r="O18" s="137">
        <f t="shared" si="1"/>
        <v>0</v>
      </c>
      <c r="P18" s="139"/>
      <c r="Q18" s="9">
        <v>600</v>
      </c>
      <c r="R18" s="14">
        <f t="shared" si="2"/>
        <v>0</v>
      </c>
    </row>
    <row r="19" spans="1:18" ht="13.5" thickBot="1">
      <c r="A19" s="14">
        <v>16</v>
      </c>
      <c r="B19" s="13" t="s">
        <v>37</v>
      </c>
      <c r="C19" s="14"/>
      <c r="D19" s="9"/>
      <c r="E19" s="14"/>
      <c r="F19" s="14"/>
      <c r="G19" s="9"/>
      <c r="H19" s="9"/>
      <c r="I19" s="9"/>
      <c r="J19" s="9"/>
      <c r="K19" s="9"/>
      <c r="L19" s="9"/>
      <c r="M19" s="137">
        <f t="shared" si="0"/>
        <v>0</v>
      </c>
      <c r="N19" s="139"/>
      <c r="O19" s="137">
        <f t="shared" si="1"/>
        <v>0</v>
      </c>
      <c r="P19" s="139"/>
      <c r="Q19" s="9">
        <v>50</v>
      </c>
      <c r="R19" s="14">
        <f t="shared" si="2"/>
        <v>0</v>
      </c>
    </row>
    <row r="20" spans="1:18" ht="13.5" thickBot="1">
      <c r="A20" s="14">
        <v>17</v>
      </c>
      <c r="B20" s="13" t="s">
        <v>38</v>
      </c>
      <c r="C20" s="14"/>
      <c r="D20" s="9"/>
      <c r="E20" s="14"/>
      <c r="F20" s="14"/>
      <c r="G20" s="9"/>
      <c r="H20" s="9"/>
      <c r="I20" s="9"/>
      <c r="J20" s="9"/>
      <c r="K20" s="9"/>
      <c r="L20" s="9"/>
      <c r="M20" s="137">
        <f t="shared" si="0"/>
        <v>0</v>
      </c>
      <c r="N20" s="139"/>
      <c r="O20" s="137">
        <f t="shared" si="1"/>
        <v>0</v>
      </c>
      <c r="P20" s="139"/>
      <c r="Q20" s="9">
        <v>85</v>
      </c>
      <c r="R20" s="14">
        <f t="shared" si="2"/>
        <v>0</v>
      </c>
    </row>
    <row r="21" spans="1:18" ht="13.5" thickBot="1">
      <c r="A21" s="14">
        <v>18</v>
      </c>
      <c r="B21" s="13" t="s">
        <v>39</v>
      </c>
      <c r="C21" s="14"/>
      <c r="D21" s="9"/>
      <c r="E21" s="14"/>
      <c r="F21" s="14"/>
      <c r="G21" s="9"/>
      <c r="H21" s="9"/>
      <c r="I21" s="9"/>
      <c r="J21" s="9"/>
      <c r="K21" s="9"/>
      <c r="L21" s="9"/>
      <c r="M21" s="137">
        <f t="shared" si="0"/>
        <v>0</v>
      </c>
      <c r="N21" s="139"/>
      <c r="O21" s="137">
        <f t="shared" si="1"/>
        <v>0</v>
      </c>
      <c r="P21" s="139"/>
      <c r="Q21" s="9">
        <v>25</v>
      </c>
      <c r="R21" s="14">
        <f t="shared" si="2"/>
        <v>0</v>
      </c>
    </row>
    <row r="22" spans="1:18" ht="13.5" thickBot="1">
      <c r="A22" s="14">
        <v>19</v>
      </c>
      <c r="B22" s="13" t="s">
        <v>40</v>
      </c>
      <c r="C22" s="14"/>
      <c r="D22" s="9"/>
      <c r="E22" s="14"/>
      <c r="F22" s="14"/>
      <c r="G22" s="9"/>
      <c r="H22" s="9"/>
      <c r="I22" s="9"/>
      <c r="J22" s="9"/>
      <c r="K22" s="9"/>
      <c r="L22" s="9"/>
      <c r="M22" s="137">
        <f t="shared" si="0"/>
        <v>0</v>
      </c>
      <c r="N22" s="139"/>
      <c r="O22" s="137">
        <f t="shared" si="1"/>
        <v>0</v>
      </c>
      <c r="P22" s="139"/>
      <c r="Q22" s="9">
        <v>5</v>
      </c>
      <c r="R22" s="14">
        <f t="shared" si="2"/>
        <v>0</v>
      </c>
    </row>
    <row r="23" spans="1:18" ht="13.5" thickBot="1">
      <c r="A23" s="14">
        <v>20</v>
      </c>
      <c r="B23" s="13" t="s">
        <v>41</v>
      </c>
      <c r="C23" s="14"/>
      <c r="D23" s="9"/>
      <c r="E23" s="14"/>
      <c r="F23" s="14"/>
      <c r="G23" s="9"/>
      <c r="H23" s="9"/>
      <c r="I23" s="9"/>
      <c r="J23" s="9"/>
      <c r="K23" s="9"/>
      <c r="L23" s="9"/>
      <c r="M23" s="137">
        <f t="shared" si="0"/>
        <v>0</v>
      </c>
      <c r="N23" s="139"/>
      <c r="O23" s="137">
        <f t="shared" si="1"/>
        <v>0</v>
      </c>
      <c r="P23" s="139"/>
      <c r="Q23" s="9">
        <v>3</v>
      </c>
      <c r="R23" s="14">
        <f t="shared" si="2"/>
        <v>0</v>
      </c>
    </row>
    <row r="24" spans="1:18" ht="13.5" thickBot="1">
      <c r="A24" s="14">
        <v>21</v>
      </c>
      <c r="B24" s="13" t="s">
        <v>42</v>
      </c>
      <c r="C24" s="14"/>
      <c r="D24" s="9"/>
      <c r="E24" s="14"/>
      <c r="F24" s="14"/>
      <c r="G24" s="9"/>
      <c r="H24" s="9"/>
      <c r="I24" s="9"/>
      <c r="J24" s="9"/>
      <c r="K24" s="9"/>
      <c r="L24" s="9"/>
      <c r="M24" s="137">
        <f t="shared" si="0"/>
        <v>0</v>
      </c>
      <c r="N24" s="139"/>
      <c r="O24" s="137">
        <f t="shared" si="1"/>
        <v>0</v>
      </c>
      <c r="P24" s="139"/>
      <c r="Q24" s="9">
        <v>0.2</v>
      </c>
      <c r="R24" s="14">
        <f t="shared" si="2"/>
        <v>0</v>
      </c>
    </row>
    <row r="25" spans="1:18" ht="13.5" thickBot="1">
      <c r="A25" s="14">
        <v>22</v>
      </c>
      <c r="B25" s="13" t="s">
        <v>43</v>
      </c>
      <c r="C25" s="14"/>
      <c r="D25" s="9"/>
      <c r="E25" s="14"/>
      <c r="F25" s="14"/>
      <c r="G25" s="9"/>
      <c r="H25" s="9"/>
      <c r="I25" s="9"/>
      <c r="J25" s="9"/>
      <c r="K25" s="9"/>
      <c r="L25" s="9"/>
      <c r="M25" s="137">
        <f t="shared" si="0"/>
        <v>0</v>
      </c>
      <c r="N25" s="139"/>
      <c r="O25" s="137">
        <f t="shared" si="1"/>
        <v>0</v>
      </c>
      <c r="P25" s="139"/>
      <c r="Q25" s="9">
        <v>1</v>
      </c>
      <c r="R25" s="14">
        <f t="shared" si="2"/>
        <v>0</v>
      </c>
    </row>
    <row r="26" spans="1:18" ht="13.5" thickBot="1">
      <c r="A26" s="14">
        <v>23</v>
      </c>
      <c r="B26" s="13" t="s">
        <v>44</v>
      </c>
      <c r="C26" s="14"/>
      <c r="D26" s="9"/>
      <c r="E26" s="14"/>
      <c r="F26" s="14"/>
      <c r="G26" s="9"/>
      <c r="H26" s="9"/>
      <c r="I26" s="9"/>
      <c r="J26" s="9"/>
      <c r="K26" s="9"/>
      <c r="L26" s="9"/>
      <c r="M26" s="137">
        <f t="shared" si="0"/>
        <v>0</v>
      </c>
      <c r="N26" s="139"/>
      <c r="O26" s="137">
        <f t="shared" si="1"/>
        <v>0</v>
      </c>
      <c r="P26" s="139"/>
      <c r="Q26" s="9">
        <v>2</v>
      </c>
      <c r="R26" s="14">
        <f t="shared" si="2"/>
        <v>0</v>
      </c>
    </row>
    <row r="27" spans="1:18" ht="13.5" thickBot="1">
      <c r="A27" s="11">
        <v>24</v>
      </c>
      <c r="B27" s="12" t="s">
        <v>45</v>
      </c>
      <c r="C27" s="11"/>
      <c r="D27" s="18"/>
      <c r="E27" s="11"/>
      <c r="F27" s="11"/>
      <c r="G27" s="17"/>
      <c r="H27" s="17"/>
      <c r="I27" s="17"/>
      <c r="J27" s="17"/>
      <c r="K27" s="17"/>
      <c r="L27" s="17"/>
      <c r="M27" s="137">
        <f t="shared" si="0"/>
        <v>0</v>
      </c>
      <c r="N27" s="139"/>
      <c r="O27" s="137">
        <f t="shared" si="1"/>
        <v>0</v>
      </c>
      <c r="P27" s="139"/>
      <c r="Q27" s="17">
        <v>1</v>
      </c>
      <c r="R27" s="14">
        <f t="shared" si="2"/>
        <v>0</v>
      </c>
    </row>
    <row r="29" ht="13.5" thickBot="1"/>
    <row r="30" spans="1:26" ht="12.75">
      <c r="A30" s="140" t="s">
        <v>11</v>
      </c>
      <c r="B30" s="142" t="s">
        <v>8</v>
      </c>
      <c r="C30" s="144" t="s">
        <v>9</v>
      </c>
      <c r="D30" s="146" t="s">
        <v>2</v>
      </c>
      <c r="E30" s="146" t="s">
        <v>24</v>
      </c>
      <c r="F30" s="146" t="s">
        <v>25</v>
      </c>
      <c r="G30" s="146" t="s">
        <v>47</v>
      </c>
      <c r="H30" s="148" t="s">
        <v>27</v>
      </c>
      <c r="I30" s="148" t="s">
        <v>28</v>
      </c>
      <c r="J30" s="148" t="s">
        <v>29</v>
      </c>
      <c r="K30" s="148" t="s">
        <v>30</v>
      </c>
      <c r="L30" s="148" t="s">
        <v>31</v>
      </c>
      <c r="M30" s="148" t="s">
        <v>32</v>
      </c>
      <c r="N30" s="148" t="s">
        <v>33</v>
      </c>
      <c r="O30" s="148" t="s">
        <v>34</v>
      </c>
      <c r="P30" s="148" t="s">
        <v>35</v>
      </c>
      <c r="Q30" s="148" t="s">
        <v>36</v>
      </c>
      <c r="R30" s="148" t="s">
        <v>37</v>
      </c>
      <c r="S30" s="148" t="s">
        <v>38</v>
      </c>
      <c r="T30" s="148" t="s">
        <v>39</v>
      </c>
      <c r="U30" s="148" t="s">
        <v>40</v>
      </c>
      <c r="V30" s="148" t="s">
        <v>41</v>
      </c>
      <c r="W30" s="148" t="s">
        <v>48</v>
      </c>
      <c r="X30" s="148" t="s">
        <v>49</v>
      </c>
      <c r="Y30" s="148" t="s">
        <v>44</v>
      </c>
      <c r="Z30" s="148" t="s">
        <v>45</v>
      </c>
    </row>
    <row r="31" spans="1:26" ht="13.5" thickBot="1">
      <c r="A31" s="141"/>
      <c r="B31" s="143"/>
      <c r="C31" s="145"/>
      <c r="D31" s="147"/>
      <c r="E31" s="147"/>
      <c r="F31" s="147"/>
      <c r="G31" s="147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</row>
    <row r="32" spans="1:26" ht="33.75" thickBot="1">
      <c r="A32" s="1">
        <v>1</v>
      </c>
      <c r="B32" s="2">
        <v>2</v>
      </c>
      <c r="C32" s="3">
        <v>3</v>
      </c>
      <c r="D32" s="4">
        <v>4</v>
      </c>
      <c r="E32" s="2">
        <v>5</v>
      </c>
      <c r="F32" s="2">
        <v>6</v>
      </c>
      <c r="G32" s="2">
        <v>7</v>
      </c>
      <c r="H32" s="3" t="s">
        <v>50</v>
      </c>
      <c r="I32" s="4">
        <v>9</v>
      </c>
      <c r="J32" s="2">
        <v>10</v>
      </c>
      <c r="K32" s="2">
        <v>11</v>
      </c>
      <c r="L32" s="2">
        <v>12</v>
      </c>
      <c r="M32" s="2">
        <v>13</v>
      </c>
      <c r="N32" s="19">
        <v>14</v>
      </c>
      <c r="O32" s="2">
        <v>15</v>
      </c>
      <c r="P32" s="19">
        <v>16</v>
      </c>
      <c r="Q32" s="2">
        <v>17</v>
      </c>
      <c r="R32" s="19">
        <v>18</v>
      </c>
      <c r="S32" s="2">
        <v>19</v>
      </c>
      <c r="T32" s="19">
        <v>20</v>
      </c>
      <c r="U32" s="2">
        <v>21</v>
      </c>
      <c r="V32" s="19">
        <v>22</v>
      </c>
      <c r="W32" s="2">
        <v>23</v>
      </c>
      <c r="X32" s="19">
        <v>24</v>
      </c>
      <c r="Y32" s="2">
        <v>25</v>
      </c>
      <c r="Z32" s="20">
        <v>26</v>
      </c>
    </row>
  </sheetData>
  <sheetProtection/>
  <mergeCells count="76">
    <mergeCell ref="S30:S31"/>
    <mergeCell ref="T30:T31"/>
    <mergeCell ref="Y30:Y31"/>
    <mergeCell ref="Z30:Z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M24:N24"/>
    <mergeCell ref="O24:P24"/>
    <mergeCell ref="M27:N27"/>
    <mergeCell ref="O27:P27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M12:N12"/>
    <mergeCell ref="O12:P12"/>
    <mergeCell ref="M13:N13"/>
    <mergeCell ref="O13:P13"/>
    <mergeCell ref="M14:N14"/>
    <mergeCell ref="O14:P14"/>
    <mergeCell ref="M9:N9"/>
    <mergeCell ref="O9:P9"/>
    <mergeCell ref="M10:N10"/>
    <mergeCell ref="O10:P10"/>
    <mergeCell ref="M11:N11"/>
    <mergeCell ref="O11:P11"/>
    <mergeCell ref="M6:N6"/>
    <mergeCell ref="O6:P6"/>
    <mergeCell ref="M7:N7"/>
    <mergeCell ref="O7:P7"/>
    <mergeCell ref="M8:N8"/>
    <mergeCell ref="O8:P8"/>
    <mergeCell ref="A1:R1"/>
    <mergeCell ref="A2:R2"/>
    <mergeCell ref="M4:N4"/>
    <mergeCell ref="O4:P4"/>
    <mergeCell ref="M5:N5"/>
    <mergeCell ref="O5:P5"/>
  </mergeCells>
  <printOptions/>
  <pageMargins left="0.75" right="0.75" top="1" bottom="1" header="0.5" footer="0.5"/>
  <pageSetup horizontalDpi="600" verticalDpi="600" orientation="portrait" paperSize="9" scale="21" r:id="rId1"/>
  <colBreaks count="1" manualBreakCount="1">
    <brk id="1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2"/>
  <sheetViews>
    <sheetView tabSelected="1" view="pageBreakPreview" zoomScale="30" zoomScaleSheetLayoutView="30" zoomScalePageLayoutView="0" workbookViewId="0" topLeftCell="A1">
      <pane xSplit="2" ySplit="8" topLeftCell="C3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68" sqref="I368:I369"/>
    </sheetView>
  </sheetViews>
  <sheetFormatPr defaultColWidth="9.140625" defaultRowHeight="12.75"/>
  <cols>
    <col min="1" max="1" width="26.140625" style="26" customWidth="1"/>
    <col min="2" max="2" width="66.421875" style="21" customWidth="1"/>
    <col min="3" max="3" width="26.421875" style="22" customWidth="1"/>
    <col min="4" max="4" width="26.421875" style="21" customWidth="1"/>
    <col min="5" max="5" width="25.8515625" style="21" customWidth="1"/>
    <col min="6" max="6" width="25.7109375" style="21" customWidth="1"/>
    <col min="7" max="7" width="28.7109375" style="21" customWidth="1"/>
    <col min="8" max="8" width="30.57421875" style="21" customWidth="1"/>
    <col min="9" max="9" width="29.00390625" style="21" customWidth="1"/>
    <col min="10" max="10" width="35.28125" style="21" customWidth="1"/>
    <col min="11" max="11" width="28.00390625" style="21" customWidth="1"/>
    <col min="12" max="12" width="27.00390625" style="21" customWidth="1"/>
    <col min="13" max="13" width="28.57421875" style="21" customWidth="1"/>
    <col min="14" max="14" width="29.140625" style="21" customWidth="1"/>
    <col min="15" max="15" width="25.00390625" style="21" customWidth="1"/>
    <col min="16" max="16" width="25.57421875" style="21" customWidth="1"/>
    <col min="17" max="17" width="32.28125" style="21" customWidth="1"/>
    <col min="18" max="18" width="27.00390625" style="21" customWidth="1"/>
    <col min="19" max="19" width="30.421875" style="21" customWidth="1"/>
    <col min="20" max="20" width="30.28125" style="21" customWidth="1"/>
    <col min="21" max="21" width="26.140625" style="21" customWidth="1"/>
    <col min="22" max="22" width="26.8515625" style="21" customWidth="1"/>
    <col min="23" max="23" width="25.57421875" style="21" customWidth="1"/>
    <col min="24" max="24" width="22.7109375" style="21" customWidth="1"/>
    <col min="25" max="26" width="25.28125" style="21" customWidth="1"/>
    <col min="27" max="27" width="31.57421875" style="21" customWidth="1"/>
    <col min="28" max="28" width="26.00390625" style="21" customWidth="1"/>
    <col min="29" max="29" width="29.140625" style="21" customWidth="1"/>
    <col min="30" max="30" width="30.7109375" style="21" customWidth="1"/>
    <col min="31" max="31" width="28.7109375" style="21" customWidth="1"/>
    <col min="32" max="32" width="2.421875" style="21" hidden="1" customWidth="1"/>
    <col min="33" max="33" width="9.140625" style="21" hidden="1" customWidth="1"/>
    <col min="34" max="34" width="10.8515625" style="21" hidden="1" customWidth="1"/>
    <col min="35" max="35" width="9.140625" style="21" customWidth="1"/>
    <col min="36" max="36" width="21.8515625" style="21" bestFit="1" customWidth="1"/>
    <col min="37" max="16384" width="9.140625" style="21" customWidth="1"/>
  </cols>
  <sheetData>
    <row r="1" spans="1:32" ht="45.75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  <c r="N1" s="30"/>
      <c r="O1" s="30"/>
      <c r="P1" s="30"/>
      <c r="Q1" s="30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1"/>
      <c r="AF1" s="32"/>
    </row>
    <row r="2" spans="1:32" ht="38.25" customHeight="1" thickBot="1">
      <c r="A2" s="70"/>
      <c r="B2" s="179" t="s">
        <v>111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0"/>
      <c r="AF2" s="33"/>
    </row>
    <row r="3" spans="1:32" ht="45.75" thickBot="1">
      <c r="A3" s="158" t="s">
        <v>155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9"/>
      <c r="AF3" s="33"/>
    </row>
    <row r="4" spans="1:32" ht="45.75" thickBot="1">
      <c r="A4" s="158" t="s">
        <v>93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9"/>
      <c r="AF4" s="33"/>
    </row>
    <row r="5" spans="1:32" ht="38.25" customHeight="1" thickBot="1">
      <c r="A5" s="160" t="s">
        <v>11</v>
      </c>
      <c r="B5" s="162" t="s">
        <v>8</v>
      </c>
      <c r="C5" s="164" t="s">
        <v>9</v>
      </c>
      <c r="D5" s="166" t="s">
        <v>2</v>
      </c>
      <c r="E5" s="166" t="s">
        <v>24</v>
      </c>
      <c r="F5" s="166" t="s">
        <v>25</v>
      </c>
      <c r="G5" s="166" t="s">
        <v>58</v>
      </c>
      <c r="H5" s="168" t="s">
        <v>117</v>
      </c>
      <c r="I5" s="168" t="s">
        <v>28</v>
      </c>
      <c r="J5" s="168" t="s">
        <v>29</v>
      </c>
      <c r="K5" s="168" t="s">
        <v>30</v>
      </c>
      <c r="L5" s="168" t="s">
        <v>31</v>
      </c>
      <c r="M5" s="168" t="s">
        <v>32</v>
      </c>
      <c r="N5" s="168" t="s">
        <v>33</v>
      </c>
      <c r="O5" s="168" t="s">
        <v>34</v>
      </c>
      <c r="P5" s="168" t="s">
        <v>35</v>
      </c>
      <c r="Q5" s="168" t="s">
        <v>36</v>
      </c>
      <c r="R5" s="168" t="s">
        <v>37</v>
      </c>
      <c r="S5" s="168" t="s">
        <v>38</v>
      </c>
      <c r="T5" s="168" t="s">
        <v>39</v>
      </c>
      <c r="U5" s="168" t="s">
        <v>40</v>
      </c>
      <c r="V5" s="168" t="s">
        <v>41</v>
      </c>
      <c r="W5" s="168" t="s">
        <v>48</v>
      </c>
      <c r="X5" s="168" t="s">
        <v>54</v>
      </c>
      <c r="Y5" s="168" t="s">
        <v>44</v>
      </c>
      <c r="Z5" s="64"/>
      <c r="AA5" s="64"/>
      <c r="AB5" s="64"/>
      <c r="AC5" s="64"/>
      <c r="AD5" s="64"/>
      <c r="AE5" s="64"/>
      <c r="AF5" s="33"/>
    </row>
    <row r="6" spans="1:32" ht="236.25" customHeight="1" thickBot="1">
      <c r="A6" s="161"/>
      <c r="B6" s="163"/>
      <c r="C6" s="165"/>
      <c r="D6" s="167"/>
      <c r="E6" s="167"/>
      <c r="F6" s="167"/>
      <c r="G6" s="167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65" t="s">
        <v>55</v>
      </c>
      <c r="AA6" s="65" t="s">
        <v>56</v>
      </c>
      <c r="AB6" s="65" t="s">
        <v>59</v>
      </c>
      <c r="AC6" s="65" t="s">
        <v>60</v>
      </c>
      <c r="AD6" s="65" t="s">
        <v>125</v>
      </c>
      <c r="AE6" s="65" t="s">
        <v>45</v>
      </c>
      <c r="AF6" s="33"/>
    </row>
    <row r="7" spans="1:33" s="23" customFormat="1" ht="61.5" thickBot="1">
      <c r="A7" s="61">
        <v>1</v>
      </c>
      <c r="B7" s="62">
        <v>2</v>
      </c>
      <c r="C7" s="71">
        <v>3</v>
      </c>
      <c r="D7" s="68">
        <v>4</v>
      </c>
      <c r="E7" s="62">
        <v>5</v>
      </c>
      <c r="F7" s="62">
        <v>6</v>
      </c>
      <c r="G7" s="62">
        <v>7</v>
      </c>
      <c r="H7" s="71" t="s">
        <v>50</v>
      </c>
      <c r="I7" s="68">
        <v>9</v>
      </c>
      <c r="J7" s="62">
        <v>10</v>
      </c>
      <c r="K7" s="62">
        <v>11</v>
      </c>
      <c r="L7" s="62">
        <v>12</v>
      </c>
      <c r="M7" s="62">
        <v>13</v>
      </c>
      <c r="N7" s="69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  <c r="X7" s="62">
        <v>24</v>
      </c>
      <c r="Y7" s="62">
        <v>25</v>
      </c>
      <c r="Z7" s="62">
        <v>26</v>
      </c>
      <c r="AA7" s="62">
        <v>27</v>
      </c>
      <c r="AB7" s="62">
        <v>28</v>
      </c>
      <c r="AC7" s="62">
        <v>29</v>
      </c>
      <c r="AD7" s="62">
        <v>30</v>
      </c>
      <c r="AE7" s="62">
        <v>31</v>
      </c>
      <c r="AF7" s="33"/>
      <c r="AG7" s="21"/>
    </row>
    <row r="8" spans="1:32" ht="45.75" thickBot="1">
      <c r="A8" s="170" t="s">
        <v>72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33"/>
    </row>
    <row r="9" spans="1:32" ht="92.25" customHeight="1" thickBot="1">
      <c r="A9" s="61">
        <v>1</v>
      </c>
      <c r="B9" s="97" t="s">
        <v>110</v>
      </c>
      <c r="C9" s="35"/>
      <c r="D9" s="78"/>
      <c r="E9" s="78"/>
      <c r="F9" s="78"/>
      <c r="G9" s="63">
        <v>20</v>
      </c>
      <c r="H9" s="38"/>
      <c r="I9" s="39"/>
      <c r="J9" s="40"/>
      <c r="K9" s="78"/>
      <c r="L9" s="37"/>
      <c r="M9" s="89">
        <v>1.5</v>
      </c>
      <c r="N9" s="63">
        <v>3</v>
      </c>
      <c r="O9" s="78"/>
      <c r="P9" s="37"/>
      <c r="Q9" s="89">
        <v>110.18</v>
      </c>
      <c r="R9" s="37"/>
      <c r="S9" s="78"/>
      <c r="T9" s="37"/>
      <c r="U9" s="78"/>
      <c r="V9" s="37"/>
      <c r="W9" s="78"/>
      <c r="X9" s="37"/>
      <c r="Y9" s="37"/>
      <c r="Z9" s="78"/>
      <c r="AA9" s="78"/>
      <c r="AB9" s="78"/>
      <c r="AC9" s="78"/>
      <c r="AD9" s="78"/>
      <c r="AE9" s="78"/>
      <c r="AF9" s="33"/>
    </row>
    <row r="10" spans="1:32" ht="94.5" customHeight="1" thickBot="1">
      <c r="A10" s="61">
        <v>2</v>
      </c>
      <c r="B10" s="98" t="s">
        <v>53</v>
      </c>
      <c r="C10" s="62"/>
      <c r="D10" s="89"/>
      <c r="E10" s="89"/>
      <c r="F10" s="89"/>
      <c r="G10" s="89"/>
      <c r="H10" s="89"/>
      <c r="I10" s="89"/>
      <c r="J10" s="89"/>
      <c r="K10" s="89"/>
      <c r="L10" s="89"/>
      <c r="M10" s="89">
        <v>8.7</v>
      </c>
      <c r="N10" s="78"/>
      <c r="O10" s="78"/>
      <c r="P10" s="78"/>
      <c r="Q10" s="89">
        <v>87.5</v>
      </c>
      <c r="R10" s="78"/>
      <c r="S10" s="78"/>
      <c r="T10" s="78"/>
      <c r="U10" s="78"/>
      <c r="V10" s="78"/>
      <c r="W10" s="78"/>
      <c r="X10" s="89">
        <v>1.64</v>
      </c>
      <c r="Y10" s="78"/>
      <c r="Z10" s="78"/>
      <c r="AA10" s="78"/>
      <c r="AB10" s="78"/>
      <c r="AC10" s="78"/>
      <c r="AD10" s="78"/>
      <c r="AE10" s="78"/>
      <c r="AF10" s="33"/>
    </row>
    <row r="11" spans="1:32" ht="52.5" customHeight="1" thickBot="1">
      <c r="A11" s="61">
        <v>3</v>
      </c>
      <c r="B11" s="98" t="s">
        <v>15</v>
      </c>
      <c r="C11" s="89">
        <v>20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>
        <v>5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78"/>
      <c r="AF11" s="33"/>
    </row>
    <row r="12" spans="1:32" ht="45.75" thickBot="1">
      <c r="A12" s="76"/>
      <c r="B12" s="98" t="s">
        <v>0</v>
      </c>
      <c r="C12" s="99">
        <f>SUM(C9,C10,C11)</f>
        <v>20</v>
      </c>
      <c r="D12" s="99">
        <f aca="true" t="shared" si="0" ref="D12:Y12">SUM(D9,D10,D11)</f>
        <v>0</v>
      </c>
      <c r="E12" s="99">
        <f t="shared" si="0"/>
        <v>0</v>
      </c>
      <c r="F12" s="99">
        <f t="shared" si="0"/>
        <v>0</v>
      </c>
      <c r="G12" s="99">
        <f t="shared" si="0"/>
        <v>20</v>
      </c>
      <c r="H12" s="99"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99">
        <f t="shared" si="0"/>
        <v>0</v>
      </c>
      <c r="M12" s="99">
        <f t="shared" si="0"/>
        <v>10.2</v>
      </c>
      <c r="N12" s="99">
        <f t="shared" si="0"/>
        <v>8</v>
      </c>
      <c r="O12" s="99">
        <v>0</v>
      </c>
      <c r="P12" s="99">
        <v>0</v>
      </c>
      <c r="Q12" s="99">
        <f>Q9+Q10</f>
        <v>197.68</v>
      </c>
      <c r="R12" s="99">
        <v>0</v>
      </c>
      <c r="S12" s="99">
        <f t="shared" si="0"/>
        <v>0</v>
      </c>
      <c r="T12" s="99">
        <f t="shared" si="0"/>
        <v>0</v>
      </c>
      <c r="U12" s="99">
        <f t="shared" si="0"/>
        <v>0</v>
      </c>
      <c r="V12" s="99">
        <v>0</v>
      </c>
      <c r="W12" s="99">
        <f t="shared" si="0"/>
        <v>0</v>
      </c>
      <c r="X12" s="99">
        <f t="shared" si="0"/>
        <v>1.64</v>
      </c>
      <c r="Y12" s="99">
        <f t="shared" si="0"/>
        <v>0</v>
      </c>
      <c r="Z12" s="99">
        <v>0</v>
      </c>
      <c r="AA12" s="99">
        <v>0</v>
      </c>
      <c r="AB12" s="99">
        <f>AB9+AB10</f>
        <v>0</v>
      </c>
      <c r="AC12" s="99">
        <v>0</v>
      </c>
      <c r="AD12" s="99">
        <v>0</v>
      </c>
      <c r="AE12" s="99">
        <v>0</v>
      </c>
      <c r="AF12" s="33"/>
    </row>
    <row r="13" spans="1:32" ht="52.5" customHeight="1" thickBot="1">
      <c r="A13" s="41"/>
      <c r="B13" s="153" t="s">
        <v>73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5"/>
      <c r="AF13" s="33"/>
    </row>
    <row r="14" spans="1:32" ht="189.75" customHeight="1" thickBot="1">
      <c r="A14" s="100">
        <v>4</v>
      </c>
      <c r="B14" s="101" t="s">
        <v>64</v>
      </c>
      <c r="C14" s="63"/>
      <c r="D14" s="63"/>
      <c r="E14" s="63"/>
      <c r="F14" s="63"/>
      <c r="G14" s="63"/>
      <c r="H14" s="63"/>
      <c r="I14" s="63"/>
      <c r="J14" s="66">
        <v>105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37"/>
      <c r="AF14" s="33"/>
    </row>
    <row r="15" spans="1:32" ht="45.75" thickBot="1">
      <c r="A15" s="42"/>
      <c r="B15" s="97" t="s">
        <v>10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102">
        <f>J14</f>
        <v>105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33"/>
    </row>
    <row r="16" spans="1:32" ht="45.75" thickBot="1">
      <c r="A16" s="158" t="s">
        <v>12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9"/>
      <c r="AF16" s="33"/>
    </row>
    <row r="17" spans="1:32" ht="93.75" customHeight="1" thickBot="1">
      <c r="A17" s="100">
        <v>5</v>
      </c>
      <c r="B17" s="103" t="s">
        <v>112</v>
      </c>
      <c r="C17" s="62"/>
      <c r="D17" s="66"/>
      <c r="E17" s="66"/>
      <c r="F17" s="66"/>
      <c r="G17" s="66"/>
      <c r="H17" s="66"/>
      <c r="I17" s="90">
        <v>30.265</v>
      </c>
      <c r="J17" s="66"/>
      <c r="K17" s="66"/>
      <c r="L17" s="104"/>
      <c r="M17" s="63"/>
      <c r="N17" s="104"/>
      <c r="O17" s="63">
        <v>3</v>
      </c>
      <c r="P17" s="104"/>
      <c r="Q17" s="37"/>
      <c r="R17" s="44"/>
      <c r="S17" s="37"/>
      <c r="T17" s="44"/>
      <c r="U17" s="37"/>
      <c r="V17" s="44"/>
      <c r="W17" s="37"/>
      <c r="X17" s="44"/>
      <c r="Y17" s="37"/>
      <c r="Z17" s="43"/>
      <c r="AA17" s="43"/>
      <c r="AB17" s="43"/>
      <c r="AC17" s="43"/>
      <c r="AD17" s="43"/>
      <c r="AE17" s="37"/>
      <c r="AF17" s="33"/>
    </row>
    <row r="18" spans="1:32" ht="225.75" thickBot="1">
      <c r="A18" s="100">
        <v>6</v>
      </c>
      <c r="B18" s="103" t="s">
        <v>74</v>
      </c>
      <c r="C18" s="71"/>
      <c r="D18" s="67"/>
      <c r="E18" s="67"/>
      <c r="F18" s="67"/>
      <c r="G18" s="67"/>
      <c r="H18" s="67">
        <v>17</v>
      </c>
      <c r="I18" s="67">
        <v>44.82</v>
      </c>
      <c r="J18" s="75"/>
      <c r="K18" s="75"/>
      <c r="L18" s="74"/>
      <c r="M18" s="37"/>
      <c r="N18" s="74"/>
      <c r="O18" s="63">
        <v>1.5</v>
      </c>
      <c r="P18" s="74"/>
      <c r="Q18" s="37"/>
      <c r="R18" s="74"/>
      <c r="S18" s="37"/>
      <c r="T18" s="74"/>
      <c r="U18" s="63">
        <v>7</v>
      </c>
      <c r="V18" s="74"/>
      <c r="W18" s="37"/>
      <c r="X18" s="74"/>
      <c r="Y18" s="37"/>
      <c r="Z18" s="75"/>
      <c r="AA18" s="75"/>
      <c r="AB18" s="75"/>
      <c r="AC18" s="75"/>
      <c r="AD18" s="75"/>
      <c r="AE18" s="37"/>
      <c r="AF18" s="33"/>
    </row>
    <row r="19" spans="1:32" ht="86.25" customHeight="1" thickBot="1">
      <c r="A19" s="61">
        <v>7</v>
      </c>
      <c r="B19" s="101" t="s">
        <v>113</v>
      </c>
      <c r="C19" s="36"/>
      <c r="D19" s="43"/>
      <c r="E19" s="43"/>
      <c r="F19" s="43"/>
      <c r="G19" s="66">
        <v>33.6</v>
      </c>
      <c r="H19" s="43"/>
      <c r="I19" s="66">
        <v>24</v>
      </c>
      <c r="J19" s="43"/>
      <c r="K19" s="43"/>
      <c r="L19" s="44"/>
      <c r="M19" s="78"/>
      <c r="N19" s="104">
        <v>5</v>
      </c>
      <c r="O19" s="78"/>
      <c r="P19" s="44"/>
      <c r="Q19" s="78"/>
      <c r="R19" s="44"/>
      <c r="S19" s="89">
        <v>79.8</v>
      </c>
      <c r="T19" s="44"/>
      <c r="U19" s="78"/>
      <c r="V19" s="44"/>
      <c r="W19" s="78"/>
      <c r="X19" s="44"/>
      <c r="Y19" s="78"/>
      <c r="Z19" s="43"/>
      <c r="AA19" s="43"/>
      <c r="AB19" s="43"/>
      <c r="AC19" s="43"/>
      <c r="AD19" s="43"/>
      <c r="AE19" s="78"/>
      <c r="AF19" s="33"/>
    </row>
    <row r="20" spans="1:32" ht="90.75" thickBot="1">
      <c r="A20" s="61">
        <v>8</v>
      </c>
      <c r="B20" s="101" t="s">
        <v>83</v>
      </c>
      <c r="C20" s="35"/>
      <c r="D20" s="43"/>
      <c r="E20" s="43"/>
      <c r="F20" s="43"/>
      <c r="G20" s="43"/>
      <c r="H20" s="43"/>
      <c r="I20" s="43"/>
      <c r="J20" s="43"/>
      <c r="K20" s="66">
        <v>15</v>
      </c>
      <c r="L20" s="44"/>
      <c r="M20" s="89">
        <v>6</v>
      </c>
      <c r="N20" s="44"/>
      <c r="O20" s="78"/>
      <c r="P20" s="44"/>
      <c r="Q20" s="78"/>
      <c r="R20" s="44"/>
      <c r="S20" s="78"/>
      <c r="T20" s="44"/>
      <c r="U20" s="78"/>
      <c r="V20" s="44"/>
      <c r="W20" s="78"/>
      <c r="X20" s="44"/>
      <c r="Y20" s="78"/>
      <c r="Z20" s="43"/>
      <c r="AA20" s="43"/>
      <c r="AB20" s="43"/>
      <c r="AC20" s="43"/>
      <c r="AD20" s="43"/>
      <c r="AE20" s="78"/>
      <c r="AF20" s="33"/>
    </row>
    <row r="21" spans="1:32" ht="45.75" thickBot="1">
      <c r="A21" s="61">
        <v>9</v>
      </c>
      <c r="B21" s="101" t="s">
        <v>9</v>
      </c>
      <c r="C21" s="105">
        <v>10</v>
      </c>
      <c r="D21" s="66"/>
      <c r="E21" s="43"/>
      <c r="F21" s="43"/>
      <c r="G21" s="43"/>
      <c r="H21" s="43"/>
      <c r="I21" s="43"/>
      <c r="J21" s="43"/>
      <c r="K21" s="43"/>
      <c r="L21" s="44"/>
      <c r="M21" s="78"/>
      <c r="N21" s="44"/>
      <c r="O21" s="78"/>
      <c r="P21" s="44"/>
      <c r="Q21" s="78"/>
      <c r="R21" s="44"/>
      <c r="S21" s="78"/>
      <c r="T21" s="44"/>
      <c r="U21" s="78"/>
      <c r="V21" s="44"/>
      <c r="W21" s="78"/>
      <c r="X21" s="44"/>
      <c r="Y21" s="78"/>
      <c r="Z21" s="43"/>
      <c r="AA21" s="43"/>
      <c r="AB21" s="43"/>
      <c r="AC21" s="43"/>
      <c r="AD21" s="43"/>
      <c r="AE21" s="78"/>
      <c r="AF21" s="33"/>
    </row>
    <row r="22" spans="1:32" ht="45.75" thickBot="1">
      <c r="A22" s="61">
        <v>10</v>
      </c>
      <c r="B22" s="101" t="s">
        <v>2</v>
      </c>
      <c r="C22" s="62"/>
      <c r="D22" s="66">
        <v>25</v>
      </c>
      <c r="E22" s="43"/>
      <c r="F22" s="43"/>
      <c r="G22" s="43"/>
      <c r="H22" s="43"/>
      <c r="I22" s="43"/>
      <c r="J22" s="43"/>
      <c r="K22" s="43"/>
      <c r="L22" s="73"/>
      <c r="M22" s="37"/>
      <c r="N22" s="75"/>
      <c r="O22" s="75"/>
      <c r="P22" s="75"/>
      <c r="Q22" s="75"/>
      <c r="R22" s="74"/>
      <c r="S22" s="37"/>
      <c r="T22" s="75"/>
      <c r="U22" s="75"/>
      <c r="V22" s="74"/>
      <c r="W22" s="37"/>
      <c r="X22" s="75"/>
      <c r="Y22" s="75"/>
      <c r="Z22" s="75"/>
      <c r="AA22" s="75"/>
      <c r="AB22" s="75"/>
      <c r="AC22" s="75"/>
      <c r="AD22" s="75"/>
      <c r="AE22" s="37"/>
      <c r="AF22" s="33"/>
    </row>
    <row r="23" spans="1:32" ht="45.75" thickBot="1">
      <c r="A23" s="42"/>
      <c r="B23" s="103" t="s">
        <v>10</v>
      </c>
      <c r="C23" s="99">
        <f>C17+C18+C19+C20+C21+C22</f>
        <v>10</v>
      </c>
      <c r="D23" s="99">
        <f>D22</f>
        <v>25</v>
      </c>
      <c r="E23" s="99">
        <v>0</v>
      </c>
      <c r="F23" s="99">
        <v>0</v>
      </c>
      <c r="G23" s="99">
        <f>G19</f>
        <v>33.6</v>
      </c>
      <c r="H23" s="99">
        <f>H18</f>
        <v>17</v>
      </c>
      <c r="I23" s="107">
        <f>I17+I18+I19+I20+I21+I22</f>
        <v>99.08500000000001</v>
      </c>
      <c r="J23" s="99">
        <v>0</v>
      </c>
      <c r="K23" s="99">
        <f>K20</f>
        <v>15</v>
      </c>
      <c r="L23" s="99">
        <v>0</v>
      </c>
      <c r="M23" s="99">
        <f>M20</f>
        <v>6</v>
      </c>
      <c r="N23" s="99">
        <f>N19</f>
        <v>5</v>
      </c>
      <c r="O23" s="99">
        <f>O17+O18</f>
        <v>4.5</v>
      </c>
      <c r="P23" s="99">
        <v>0</v>
      </c>
      <c r="Q23" s="99">
        <v>0</v>
      </c>
      <c r="R23" s="99">
        <v>0</v>
      </c>
      <c r="S23" s="106">
        <f>S19</f>
        <v>79.8</v>
      </c>
      <c r="T23" s="99">
        <v>0</v>
      </c>
      <c r="U23" s="99">
        <f>U18+U19+U20+U21</f>
        <v>7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33"/>
    </row>
    <row r="24" spans="1:32" ht="45.75" thickBot="1">
      <c r="A24" s="158" t="s">
        <v>105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9"/>
      <c r="AF24" s="33"/>
    </row>
    <row r="25" spans="1:32" ht="50.25" customHeight="1" thickBot="1">
      <c r="A25" s="100">
        <v>11</v>
      </c>
      <c r="B25" s="97" t="s">
        <v>114</v>
      </c>
      <c r="C25" s="71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>
        <v>160</v>
      </c>
      <c r="R25" s="45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3"/>
    </row>
    <row r="26" spans="1:32" ht="129.75" customHeight="1" thickBot="1">
      <c r="A26" s="61">
        <v>12</v>
      </c>
      <c r="B26" s="101" t="s">
        <v>91</v>
      </c>
      <c r="C26" s="35"/>
      <c r="D26" s="87"/>
      <c r="E26" s="67">
        <v>21.74</v>
      </c>
      <c r="F26" s="87"/>
      <c r="G26" s="87"/>
      <c r="H26" s="66">
        <v>15.14</v>
      </c>
      <c r="I26" s="66">
        <v>4.33</v>
      </c>
      <c r="J26" s="43"/>
      <c r="K26" s="43"/>
      <c r="L26" s="43"/>
      <c r="M26" s="66">
        <v>0.4</v>
      </c>
      <c r="N26" s="66">
        <v>0.76</v>
      </c>
      <c r="O26" s="66">
        <v>1.96</v>
      </c>
      <c r="P26" s="66">
        <v>0.8</v>
      </c>
      <c r="Q26" s="66">
        <v>12</v>
      </c>
      <c r="R26" s="43"/>
      <c r="S26" s="43"/>
      <c r="T26" s="43"/>
      <c r="U26" s="43"/>
      <c r="V26" s="43"/>
      <c r="W26" s="43"/>
      <c r="X26" s="43"/>
      <c r="Y26" s="37"/>
      <c r="Z26" s="37"/>
      <c r="AA26" s="37"/>
      <c r="AB26" s="37"/>
      <c r="AC26" s="37"/>
      <c r="AD26" s="37"/>
      <c r="AE26" s="100">
        <v>0.584</v>
      </c>
      <c r="AF26" s="33"/>
    </row>
    <row r="27" spans="1:32" ht="58.5" customHeight="1" thickBot="1">
      <c r="A27" s="76"/>
      <c r="B27" s="103" t="s">
        <v>10</v>
      </c>
      <c r="C27" s="107">
        <f>C25+C26</f>
        <v>0</v>
      </c>
      <c r="D27" s="107">
        <f aca="true" t="shared" si="1" ref="D27:AE27">D25+D26</f>
        <v>0</v>
      </c>
      <c r="E27" s="107">
        <f t="shared" si="1"/>
        <v>21.74</v>
      </c>
      <c r="F27" s="107">
        <f t="shared" si="1"/>
        <v>0</v>
      </c>
      <c r="G27" s="107">
        <f t="shared" si="1"/>
        <v>0</v>
      </c>
      <c r="H27" s="107">
        <f t="shared" si="1"/>
        <v>15.14</v>
      </c>
      <c r="I27" s="107">
        <f t="shared" si="1"/>
        <v>4.33</v>
      </c>
      <c r="J27" s="107">
        <f t="shared" si="1"/>
        <v>0</v>
      </c>
      <c r="K27" s="107">
        <f t="shared" si="1"/>
        <v>0</v>
      </c>
      <c r="L27" s="107">
        <f t="shared" si="1"/>
        <v>0</v>
      </c>
      <c r="M27" s="107">
        <f t="shared" si="1"/>
        <v>0.4</v>
      </c>
      <c r="N27" s="107">
        <f t="shared" si="1"/>
        <v>0.76</v>
      </c>
      <c r="O27" s="107">
        <f t="shared" si="1"/>
        <v>1.96</v>
      </c>
      <c r="P27" s="107">
        <f t="shared" si="1"/>
        <v>0.8</v>
      </c>
      <c r="Q27" s="107">
        <f t="shared" si="1"/>
        <v>172</v>
      </c>
      <c r="R27" s="107">
        <f t="shared" si="1"/>
        <v>0</v>
      </c>
      <c r="S27" s="107">
        <f t="shared" si="1"/>
        <v>0</v>
      </c>
      <c r="T27" s="107">
        <f t="shared" si="1"/>
        <v>0</v>
      </c>
      <c r="U27" s="107">
        <f t="shared" si="1"/>
        <v>0</v>
      </c>
      <c r="V27" s="107">
        <f t="shared" si="1"/>
        <v>0</v>
      </c>
      <c r="W27" s="107">
        <f t="shared" si="1"/>
        <v>0</v>
      </c>
      <c r="X27" s="107">
        <f t="shared" si="1"/>
        <v>0</v>
      </c>
      <c r="Y27" s="107">
        <f t="shared" si="1"/>
        <v>0</v>
      </c>
      <c r="Z27" s="107">
        <f t="shared" si="1"/>
        <v>0</v>
      </c>
      <c r="AA27" s="107">
        <f t="shared" si="1"/>
        <v>0</v>
      </c>
      <c r="AB27" s="107">
        <f t="shared" si="1"/>
        <v>0</v>
      </c>
      <c r="AC27" s="107">
        <f t="shared" si="1"/>
        <v>0</v>
      </c>
      <c r="AD27" s="107">
        <f t="shared" si="1"/>
        <v>0</v>
      </c>
      <c r="AE27" s="107">
        <f t="shared" si="1"/>
        <v>0.584</v>
      </c>
      <c r="AF27" s="33"/>
    </row>
    <row r="28" spans="1:32" ht="60.75" customHeight="1" thickBot="1">
      <c r="A28" s="158" t="s">
        <v>106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7"/>
      <c r="AF28" s="33"/>
    </row>
    <row r="29" spans="1:32" ht="53.25" customHeight="1" thickBot="1">
      <c r="A29" s="61">
        <v>13</v>
      </c>
      <c r="B29" s="101" t="s">
        <v>76</v>
      </c>
      <c r="C29" s="50"/>
      <c r="D29" s="43"/>
      <c r="E29" s="43"/>
      <c r="F29" s="43"/>
      <c r="G29" s="43"/>
      <c r="H29" s="90">
        <v>7.63</v>
      </c>
      <c r="I29" s="63">
        <v>21.18</v>
      </c>
      <c r="J29" s="37"/>
      <c r="K29" s="43"/>
      <c r="L29" s="43"/>
      <c r="M29" s="43"/>
      <c r="N29" s="43"/>
      <c r="O29" s="66">
        <v>3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88"/>
      <c r="AF29" s="33"/>
    </row>
    <row r="30" spans="1:32" ht="53.25" customHeight="1" thickBot="1">
      <c r="A30" s="61">
        <v>14</v>
      </c>
      <c r="B30" s="101" t="s">
        <v>118</v>
      </c>
      <c r="C30" s="83"/>
      <c r="D30" s="66"/>
      <c r="E30" s="66"/>
      <c r="F30" s="66"/>
      <c r="G30" s="66"/>
      <c r="H30" s="90"/>
      <c r="I30" s="66"/>
      <c r="J30" s="66"/>
      <c r="K30" s="66"/>
      <c r="L30" s="66"/>
      <c r="M30" s="66"/>
      <c r="N30" s="66"/>
      <c r="O30" s="66"/>
      <c r="P30" s="66">
        <v>40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88"/>
      <c r="AF30" s="33"/>
    </row>
    <row r="31" spans="1:32" ht="90.75" customHeight="1" thickBot="1">
      <c r="A31" s="61">
        <v>15</v>
      </c>
      <c r="B31" s="101" t="s">
        <v>119</v>
      </c>
      <c r="C31" s="50"/>
      <c r="D31" s="43"/>
      <c r="E31" s="66">
        <v>18.62</v>
      </c>
      <c r="F31" s="43"/>
      <c r="G31" s="66">
        <v>3.2</v>
      </c>
      <c r="H31" s="43"/>
      <c r="I31" s="66">
        <v>34</v>
      </c>
      <c r="J31" s="43"/>
      <c r="K31" s="43"/>
      <c r="L31" s="43"/>
      <c r="M31" s="66">
        <v>7</v>
      </c>
      <c r="N31" s="66">
        <v>3.84</v>
      </c>
      <c r="O31" s="43"/>
      <c r="P31" s="66">
        <v>5</v>
      </c>
      <c r="Q31" s="66">
        <v>10</v>
      </c>
      <c r="R31" s="66">
        <v>85.94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88"/>
      <c r="AF31" s="33"/>
    </row>
    <row r="32" spans="1:32" ht="45.75" thickBot="1">
      <c r="A32" s="61">
        <v>16</v>
      </c>
      <c r="B32" s="97" t="s">
        <v>1</v>
      </c>
      <c r="C32" s="35"/>
      <c r="D32" s="78"/>
      <c r="E32" s="78"/>
      <c r="F32" s="78"/>
      <c r="G32" s="37"/>
      <c r="H32" s="78"/>
      <c r="I32" s="78"/>
      <c r="J32" s="78"/>
      <c r="K32" s="78"/>
      <c r="L32" s="37"/>
      <c r="M32" s="63">
        <v>8</v>
      </c>
      <c r="N32" s="37"/>
      <c r="O32" s="37"/>
      <c r="P32" s="37"/>
      <c r="Q32" s="37"/>
      <c r="R32" s="37"/>
      <c r="S32" s="37"/>
      <c r="T32" s="37"/>
      <c r="U32" s="37"/>
      <c r="V32" s="37"/>
      <c r="W32" s="107">
        <v>0.555</v>
      </c>
      <c r="X32" s="37"/>
      <c r="Y32" s="37"/>
      <c r="Z32" s="37"/>
      <c r="AA32" s="37"/>
      <c r="AB32" s="37"/>
      <c r="AC32" s="37"/>
      <c r="AD32" s="37"/>
      <c r="AE32" s="37"/>
      <c r="AF32" s="33"/>
    </row>
    <row r="33" spans="1:32" ht="45.75" thickBot="1">
      <c r="A33" s="61">
        <v>17</v>
      </c>
      <c r="B33" s="98" t="s">
        <v>9</v>
      </c>
      <c r="C33" s="63">
        <v>20</v>
      </c>
      <c r="D33" s="78"/>
      <c r="E33" s="78"/>
      <c r="F33" s="78"/>
      <c r="G33" s="37"/>
      <c r="H33" s="78"/>
      <c r="I33" s="78"/>
      <c r="J33" s="78"/>
      <c r="K33" s="78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3"/>
    </row>
    <row r="34" spans="1:32" ht="45.75" thickBot="1">
      <c r="A34" s="42"/>
      <c r="B34" s="98" t="s">
        <v>0</v>
      </c>
      <c r="C34" s="99">
        <f>C29+C30+C31+C32+C33</f>
        <v>20</v>
      </c>
      <c r="D34" s="99">
        <f aca="true" t="shared" si="2" ref="D34:AE34">D29+D30+D31+D32+D33</f>
        <v>0</v>
      </c>
      <c r="E34" s="99">
        <f t="shared" si="2"/>
        <v>18.62</v>
      </c>
      <c r="F34" s="99">
        <f t="shared" si="2"/>
        <v>0</v>
      </c>
      <c r="G34" s="99">
        <f t="shared" si="2"/>
        <v>3.2</v>
      </c>
      <c r="H34" s="99">
        <f t="shared" si="2"/>
        <v>7.63</v>
      </c>
      <c r="I34" s="99">
        <f t="shared" si="2"/>
        <v>55.18</v>
      </c>
      <c r="J34" s="99">
        <f t="shared" si="2"/>
        <v>0</v>
      </c>
      <c r="K34" s="99">
        <f t="shared" si="2"/>
        <v>0</v>
      </c>
      <c r="L34" s="99">
        <f t="shared" si="2"/>
        <v>0</v>
      </c>
      <c r="M34" s="99">
        <f t="shared" si="2"/>
        <v>15</v>
      </c>
      <c r="N34" s="99">
        <f t="shared" si="2"/>
        <v>3.84</v>
      </c>
      <c r="O34" s="99">
        <f t="shared" si="2"/>
        <v>3</v>
      </c>
      <c r="P34" s="99">
        <f t="shared" si="2"/>
        <v>45</v>
      </c>
      <c r="Q34" s="99">
        <f t="shared" si="2"/>
        <v>10</v>
      </c>
      <c r="R34" s="99">
        <f t="shared" si="2"/>
        <v>85.94</v>
      </c>
      <c r="S34" s="99">
        <f t="shared" si="2"/>
        <v>0</v>
      </c>
      <c r="T34" s="99">
        <f t="shared" si="2"/>
        <v>0</v>
      </c>
      <c r="U34" s="99">
        <f t="shared" si="2"/>
        <v>0</v>
      </c>
      <c r="V34" s="99">
        <f t="shared" si="2"/>
        <v>0</v>
      </c>
      <c r="W34" s="107">
        <f t="shared" si="2"/>
        <v>0.555</v>
      </c>
      <c r="X34" s="99">
        <f t="shared" si="2"/>
        <v>0</v>
      </c>
      <c r="Y34" s="99">
        <f t="shared" si="2"/>
        <v>0</v>
      </c>
      <c r="Z34" s="99">
        <f t="shared" si="2"/>
        <v>0</v>
      </c>
      <c r="AA34" s="99">
        <f t="shared" si="2"/>
        <v>0</v>
      </c>
      <c r="AB34" s="99">
        <f t="shared" si="2"/>
        <v>0</v>
      </c>
      <c r="AC34" s="99">
        <f t="shared" si="2"/>
        <v>0</v>
      </c>
      <c r="AD34" s="99">
        <f t="shared" si="2"/>
        <v>0</v>
      </c>
      <c r="AE34" s="99">
        <f t="shared" si="2"/>
        <v>0</v>
      </c>
      <c r="AF34" s="33"/>
    </row>
    <row r="35" spans="1:32" ht="135.75" thickBot="1">
      <c r="A35" s="76"/>
      <c r="B35" s="98" t="s">
        <v>66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63">
        <v>2.85</v>
      </c>
      <c r="Z35" s="37"/>
      <c r="AA35" s="37"/>
      <c r="AB35" s="37"/>
      <c r="AC35" s="37"/>
      <c r="AD35" s="37"/>
      <c r="AE35" s="37"/>
      <c r="AF35" s="33"/>
    </row>
    <row r="36" spans="1:32" ht="45.75" thickBot="1">
      <c r="A36" s="76"/>
      <c r="B36" s="98" t="s">
        <v>5</v>
      </c>
      <c r="C36" s="37">
        <f aca="true" t="shared" si="3" ref="C36:X36">C12+C15+C23+C27+C34</f>
        <v>50</v>
      </c>
      <c r="D36" s="37">
        <f t="shared" si="3"/>
        <v>25</v>
      </c>
      <c r="E36" s="37">
        <f t="shared" si="3"/>
        <v>40.36</v>
      </c>
      <c r="F36" s="37">
        <f t="shared" si="3"/>
        <v>0</v>
      </c>
      <c r="G36" s="37">
        <f t="shared" si="3"/>
        <v>56.800000000000004</v>
      </c>
      <c r="H36" s="72">
        <f t="shared" si="3"/>
        <v>39.77</v>
      </c>
      <c r="I36" s="72">
        <f t="shared" si="3"/>
        <v>158.595</v>
      </c>
      <c r="J36" s="37">
        <f t="shared" si="3"/>
        <v>105</v>
      </c>
      <c r="K36" s="72">
        <f t="shared" si="3"/>
        <v>15</v>
      </c>
      <c r="L36" s="37">
        <f t="shared" si="3"/>
        <v>0</v>
      </c>
      <c r="M36" s="37">
        <f t="shared" si="3"/>
        <v>31.599999999999998</v>
      </c>
      <c r="N36" s="37">
        <f t="shared" si="3"/>
        <v>17.6</v>
      </c>
      <c r="O36" s="37">
        <f t="shared" si="3"/>
        <v>9.46</v>
      </c>
      <c r="P36" s="37">
        <f t="shared" si="3"/>
        <v>45.8</v>
      </c>
      <c r="Q36" s="37">
        <f t="shared" si="3"/>
        <v>379.68</v>
      </c>
      <c r="R36" s="37">
        <f t="shared" si="3"/>
        <v>85.94</v>
      </c>
      <c r="S36" s="37">
        <f t="shared" si="3"/>
        <v>79.8</v>
      </c>
      <c r="T36" s="37">
        <f t="shared" si="3"/>
        <v>0</v>
      </c>
      <c r="U36" s="37">
        <f t="shared" si="3"/>
        <v>7</v>
      </c>
      <c r="V36" s="37">
        <f t="shared" si="3"/>
        <v>0</v>
      </c>
      <c r="W36" s="37">
        <f t="shared" si="3"/>
        <v>0.555</v>
      </c>
      <c r="X36" s="37">
        <f t="shared" si="3"/>
        <v>1.64</v>
      </c>
      <c r="Y36" s="37">
        <f>Y35</f>
        <v>2.85</v>
      </c>
      <c r="Z36" s="37">
        <f aca="true" t="shared" si="4" ref="Z36:AE36">Z12+Z15+Z23+Z27+Z34</f>
        <v>0</v>
      </c>
      <c r="AA36" s="37">
        <f t="shared" si="4"/>
        <v>0</v>
      </c>
      <c r="AB36" s="37">
        <f t="shared" si="4"/>
        <v>0</v>
      </c>
      <c r="AC36" s="37">
        <f t="shared" si="4"/>
        <v>0</v>
      </c>
      <c r="AD36" s="37">
        <f t="shared" si="4"/>
        <v>0</v>
      </c>
      <c r="AE36" s="72">
        <f t="shared" si="4"/>
        <v>0.584</v>
      </c>
      <c r="AF36" s="33"/>
    </row>
    <row r="37" spans="1:32" ht="44.25" customHeight="1" thickBot="1">
      <c r="A37" s="158" t="s">
        <v>155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9"/>
      <c r="AF37" s="33"/>
    </row>
    <row r="38" spans="1:32" ht="45.75" thickBot="1">
      <c r="A38" s="158" t="s">
        <v>94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9"/>
      <c r="AF38" s="33"/>
    </row>
    <row r="39" spans="1:32" ht="38.25" customHeight="1" thickBot="1">
      <c r="A39" s="160" t="s">
        <v>11</v>
      </c>
      <c r="B39" s="162" t="s">
        <v>8</v>
      </c>
      <c r="C39" s="164" t="s">
        <v>9</v>
      </c>
      <c r="D39" s="166" t="s">
        <v>2</v>
      </c>
      <c r="E39" s="166" t="s">
        <v>24</v>
      </c>
      <c r="F39" s="166" t="s">
        <v>25</v>
      </c>
      <c r="G39" s="166" t="s">
        <v>58</v>
      </c>
      <c r="H39" s="168" t="s">
        <v>117</v>
      </c>
      <c r="I39" s="168" t="s">
        <v>28</v>
      </c>
      <c r="J39" s="168" t="s">
        <v>29</v>
      </c>
      <c r="K39" s="168" t="s">
        <v>30</v>
      </c>
      <c r="L39" s="168" t="s">
        <v>31</v>
      </c>
      <c r="M39" s="168" t="s">
        <v>32</v>
      </c>
      <c r="N39" s="168" t="s">
        <v>33</v>
      </c>
      <c r="O39" s="168" t="s">
        <v>34</v>
      </c>
      <c r="P39" s="168" t="s">
        <v>35</v>
      </c>
      <c r="Q39" s="168" t="s">
        <v>36</v>
      </c>
      <c r="R39" s="168" t="s">
        <v>37</v>
      </c>
      <c r="S39" s="168" t="s">
        <v>38</v>
      </c>
      <c r="T39" s="168" t="s">
        <v>39</v>
      </c>
      <c r="U39" s="168" t="s">
        <v>40</v>
      </c>
      <c r="V39" s="168" t="s">
        <v>41</v>
      </c>
      <c r="W39" s="168" t="s">
        <v>48</v>
      </c>
      <c r="X39" s="168" t="s">
        <v>54</v>
      </c>
      <c r="Y39" s="168" t="s">
        <v>44</v>
      </c>
      <c r="Z39" s="64"/>
      <c r="AA39" s="64"/>
      <c r="AB39" s="64"/>
      <c r="AC39" s="64"/>
      <c r="AD39" s="64"/>
      <c r="AE39" s="64"/>
      <c r="AF39" s="33"/>
    </row>
    <row r="40" spans="1:32" ht="296.25" customHeight="1" thickBot="1">
      <c r="A40" s="161"/>
      <c r="B40" s="163"/>
      <c r="C40" s="165"/>
      <c r="D40" s="167"/>
      <c r="E40" s="167"/>
      <c r="F40" s="167"/>
      <c r="G40" s="167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65" t="s">
        <v>55</v>
      </c>
      <c r="AA40" s="65" t="s">
        <v>56</v>
      </c>
      <c r="AB40" s="65" t="s">
        <v>59</v>
      </c>
      <c r="AC40" s="65" t="s">
        <v>60</v>
      </c>
      <c r="AD40" s="65" t="s">
        <v>125</v>
      </c>
      <c r="AE40" s="65" t="s">
        <v>45</v>
      </c>
      <c r="AF40" s="33"/>
    </row>
    <row r="41" spans="1:32" ht="45.75" thickBot="1">
      <c r="A41" s="61">
        <v>1</v>
      </c>
      <c r="B41" s="62">
        <v>2</v>
      </c>
      <c r="C41" s="71">
        <v>3</v>
      </c>
      <c r="D41" s="109">
        <v>4</v>
      </c>
      <c r="E41" s="62">
        <v>5</v>
      </c>
      <c r="F41" s="62">
        <v>6</v>
      </c>
      <c r="G41" s="62">
        <v>7</v>
      </c>
      <c r="H41" s="71" t="s">
        <v>50</v>
      </c>
      <c r="I41" s="109">
        <v>9</v>
      </c>
      <c r="J41" s="62">
        <v>10</v>
      </c>
      <c r="K41" s="62">
        <v>11</v>
      </c>
      <c r="L41" s="62">
        <v>12</v>
      </c>
      <c r="M41" s="62">
        <v>13</v>
      </c>
      <c r="N41" s="110">
        <v>14</v>
      </c>
      <c r="O41" s="62">
        <v>15</v>
      </c>
      <c r="P41" s="110">
        <v>16</v>
      </c>
      <c r="Q41" s="62">
        <v>17</v>
      </c>
      <c r="R41" s="110">
        <v>18</v>
      </c>
      <c r="S41" s="62">
        <v>19</v>
      </c>
      <c r="T41" s="110">
        <v>20</v>
      </c>
      <c r="U41" s="62">
        <v>21</v>
      </c>
      <c r="V41" s="110">
        <v>22</v>
      </c>
      <c r="W41" s="62">
        <v>23</v>
      </c>
      <c r="X41" s="110">
        <v>24</v>
      </c>
      <c r="Y41" s="62">
        <v>25</v>
      </c>
      <c r="Z41" s="111">
        <v>26</v>
      </c>
      <c r="AA41" s="111">
        <v>27</v>
      </c>
      <c r="AB41" s="111">
        <v>28</v>
      </c>
      <c r="AC41" s="111">
        <v>29</v>
      </c>
      <c r="AD41" s="111">
        <v>30</v>
      </c>
      <c r="AE41" s="62">
        <v>31</v>
      </c>
      <c r="AF41" s="33"/>
    </row>
    <row r="42" spans="1:32" ht="45.75" thickBot="1">
      <c r="A42" s="158" t="s">
        <v>72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9"/>
      <c r="AF42" s="33"/>
    </row>
    <row r="43" spans="1:32" ht="90.75" thickBot="1">
      <c r="A43" s="61">
        <v>18</v>
      </c>
      <c r="B43" s="103" t="s">
        <v>85</v>
      </c>
      <c r="C43" s="36"/>
      <c r="D43" s="75"/>
      <c r="E43" s="75"/>
      <c r="F43" s="75"/>
      <c r="G43" s="75"/>
      <c r="H43" s="43"/>
      <c r="I43" s="43"/>
      <c r="J43" s="43"/>
      <c r="K43" s="43"/>
      <c r="L43" s="44"/>
      <c r="M43" s="37"/>
      <c r="N43" s="104">
        <v>1</v>
      </c>
      <c r="O43" s="37"/>
      <c r="P43" s="104">
        <v>75.7</v>
      </c>
      <c r="Q43" s="63">
        <v>85.52</v>
      </c>
      <c r="R43" s="44"/>
      <c r="S43" s="37"/>
      <c r="T43" s="44"/>
      <c r="U43" s="37"/>
      <c r="V43" s="37"/>
      <c r="W43" s="44"/>
      <c r="X43" s="37"/>
      <c r="Y43" s="37"/>
      <c r="Z43" s="37"/>
      <c r="AA43" s="37"/>
      <c r="AB43" s="37"/>
      <c r="AC43" s="37"/>
      <c r="AD43" s="37"/>
      <c r="AE43" s="37"/>
      <c r="AF43" s="33"/>
    </row>
    <row r="44" spans="1:32" ht="45.75" thickBot="1">
      <c r="A44" s="61">
        <v>19</v>
      </c>
      <c r="B44" s="101" t="s">
        <v>6</v>
      </c>
      <c r="C44" s="35"/>
      <c r="D44" s="43"/>
      <c r="E44" s="43"/>
      <c r="F44" s="43"/>
      <c r="G44" s="43"/>
      <c r="H44" s="43"/>
      <c r="I44" s="43"/>
      <c r="J44" s="43"/>
      <c r="K44" s="43"/>
      <c r="L44" s="78"/>
      <c r="M44" s="104">
        <v>8.7</v>
      </c>
      <c r="N44" s="78"/>
      <c r="O44" s="44"/>
      <c r="P44" s="78"/>
      <c r="Q44" s="104">
        <v>87.5</v>
      </c>
      <c r="R44" s="78"/>
      <c r="S44" s="44"/>
      <c r="T44" s="78"/>
      <c r="U44" s="44"/>
      <c r="V44" s="78"/>
      <c r="W44" s="44"/>
      <c r="X44" s="78"/>
      <c r="Y44" s="37"/>
      <c r="Z44" s="63">
        <v>2.4</v>
      </c>
      <c r="AA44" s="37"/>
      <c r="AB44" s="37"/>
      <c r="AC44" s="37"/>
      <c r="AD44" s="37"/>
      <c r="AE44" s="37"/>
      <c r="AF44" s="33"/>
    </row>
    <row r="45" spans="1:32" ht="51" customHeight="1" thickBot="1">
      <c r="A45" s="61">
        <v>20</v>
      </c>
      <c r="B45" s="101" t="s">
        <v>116</v>
      </c>
      <c r="C45" s="66">
        <v>20</v>
      </c>
      <c r="D45" s="75"/>
      <c r="E45" s="75"/>
      <c r="F45" s="75"/>
      <c r="G45" s="75"/>
      <c r="H45" s="43"/>
      <c r="I45" s="43"/>
      <c r="J45" s="43"/>
      <c r="K45" s="43"/>
      <c r="L45" s="44"/>
      <c r="M45" s="37"/>
      <c r="N45" s="78"/>
      <c r="O45" s="37"/>
      <c r="P45" s="44"/>
      <c r="Q45" s="37"/>
      <c r="R45" s="44"/>
      <c r="S45" s="37"/>
      <c r="T45" s="44"/>
      <c r="U45" s="37"/>
      <c r="V45" s="63">
        <v>6</v>
      </c>
      <c r="W45" s="44"/>
      <c r="X45" s="37"/>
      <c r="Y45" s="37"/>
      <c r="Z45" s="37"/>
      <c r="AA45" s="37"/>
      <c r="AB45" s="37"/>
      <c r="AC45" s="37"/>
      <c r="AD45" s="37"/>
      <c r="AE45" s="37"/>
      <c r="AF45" s="33"/>
    </row>
    <row r="46" spans="1:32" ht="45.75" thickBot="1">
      <c r="A46" s="61"/>
      <c r="B46" s="101" t="s">
        <v>0</v>
      </c>
      <c r="C46" s="99">
        <f>C45</f>
        <v>20</v>
      </c>
      <c r="D46" s="99">
        <f aca="true" t="shared" si="5" ref="D46:AE46">D43+D44+D45</f>
        <v>0</v>
      </c>
      <c r="E46" s="99">
        <f t="shared" si="5"/>
        <v>0</v>
      </c>
      <c r="F46" s="99">
        <f t="shared" si="5"/>
        <v>0</v>
      </c>
      <c r="G46" s="99">
        <f t="shared" si="5"/>
        <v>0</v>
      </c>
      <c r="H46" s="99">
        <f t="shared" si="5"/>
        <v>0</v>
      </c>
      <c r="I46" s="99">
        <f t="shared" si="5"/>
        <v>0</v>
      </c>
      <c r="J46" s="99">
        <f t="shared" si="5"/>
        <v>0</v>
      </c>
      <c r="K46" s="99">
        <f t="shared" si="5"/>
        <v>0</v>
      </c>
      <c r="L46" s="99">
        <f t="shared" si="5"/>
        <v>0</v>
      </c>
      <c r="M46" s="99">
        <f t="shared" si="5"/>
        <v>8.7</v>
      </c>
      <c r="N46" s="99">
        <f t="shared" si="5"/>
        <v>1</v>
      </c>
      <c r="O46" s="99">
        <f t="shared" si="5"/>
        <v>0</v>
      </c>
      <c r="P46" s="99">
        <f t="shared" si="5"/>
        <v>75.7</v>
      </c>
      <c r="Q46" s="99">
        <f t="shared" si="5"/>
        <v>173.01999999999998</v>
      </c>
      <c r="R46" s="99">
        <f t="shared" si="5"/>
        <v>0</v>
      </c>
      <c r="S46" s="99">
        <f t="shared" si="5"/>
        <v>0</v>
      </c>
      <c r="T46" s="99">
        <f t="shared" si="5"/>
        <v>0</v>
      </c>
      <c r="U46" s="99">
        <f t="shared" si="5"/>
        <v>0</v>
      </c>
      <c r="V46" s="99">
        <f t="shared" si="5"/>
        <v>6</v>
      </c>
      <c r="W46" s="99">
        <f t="shared" si="5"/>
        <v>0</v>
      </c>
      <c r="X46" s="99">
        <f t="shared" si="5"/>
        <v>0</v>
      </c>
      <c r="Y46" s="99">
        <f t="shared" si="5"/>
        <v>0</v>
      </c>
      <c r="Z46" s="99">
        <f t="shared" si="5"/>
        <v>2.4</v>
      </c>
      <c r="AA46" s="99">
        <f t="shared" si="5"/>
        <v>0</v>
      </c>
      <c r="AB46" s="99">
        <f t="shared" si="5"/>
        <v>0</v>
      </c>
      <c r="AC46" s="99">
        <f t="shared" si="5"/>
        <v>0</v>
      </c>
      <c r="AD46" s="99">
        <f t="shared" si="5"/>
        <v>0</v>
      </c>
      <c r="AE46" s="99">
        <f t="shared" si="5"/>
        <v>0</v>
      </c>
      <c r="AF46" s="33"/>
    </row>
    <row r="47" spans="1:32" ht="51.75" customHeight="1" thickBot="1">
      <c r="A47" s="47"/>
      <c r="B47" s="150" t="s">
        <v>73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7"/>
      <c r="AF47" s="33"/>
    </row>
    <row r="48" spans="1:32" ht="195.75" customHeight="1" thickBot="1">
      <c r="A48" s="112">
        <v>4</v>
      </c>
      <c r="B48" s="113" t="s">
        <v>64</v>
      </c>
      <c r="C48" s="62"/>
      <c r="D48" s="67"/>
      <c r="E48" s="67"/>
      <c r="F48" s="67"/>
      <c r="G48" s="67"/>
      <c r="H48" s="66"/>
      <c r="I48" s="66"/>
      <c r="J48" s="66">
        <v>105</v>
      </c>
      <c r="K48" s="66"/>
      <c r="L48" s="44"/>
      <c r="M48" s="37"/>
      <c r="N48" s="44"/>
      <c r="O48" s="37"/>
      <c r="P48" s="44"/>
      <c r="Q48" s="37"/>
      <c r="R48" s="44"/>
      <c r="S48" s="37"/>
      <c r="T48" s="44"/>
      <c r="U48" s="37"/>
      <c r="V48" s="44"/>
      <c r="W48" s="37"/>
      <c r="X48" s="44"/>
      <c r="Y48" s="37"/>
      <c r="Z48" s="43"/>
      <c r="AA48" s="43"/>
      <c r="AB48" s="43"/>
      <c r="AC48" s="43"/>
      <c r="AD48" s="43"/>
      <c r="AE48" s="78"/>
      <c r="AF48" s="33"/>
    </row>
    <row r="49" spans="1:33" ht="57" customHeight="1" thickBot="1">
      <c r="A49" s="42"/>
      <c r="B49" s="97" t="s">
        <v>10</v>
      </c>
      <c r="C49" s="114" t="s">
        <v>62</v>
      </c>
      <c r="D49" s="114" t="s">
        <v>62</v>
      </c>
      <c r="E49" s="114" t="s">
        <v>62</v>
      </c>
      <c r="F49" s="114" t="s">
        <v>62</v>
      </c>
      <c r="G49" s="114" t="s">
        <v>62</v>
      </c>
      <c r="H49" s="99">
        <v>0</v>
      </c>
      <c r="I49" s="114" t="s">
        <v>62</v>
      </c>
      <c r="J49" s="102">
        <f>J48</f>
        <v>105</v>
      </c>
      <c r="K49" s="114" t="s">
        <v>62</v>
      </c>
      <c r="L49" s="114" t="s">
        <v>62</v>
      </c>
      <c r="M49" s="114" t="s">
        <v>62</v>
      </c>
      <c r="N49" s="114" t="s">
        <v>62</v>
      </c>
      <c r="O49" s="114" t="s">
        <v>62</v>
      </c>
      <c r="P49" s="114" t="s">
        <v>62</v>
      </c>
      <c r="Q49" s="114" t="s">
        <v>62</v>
      </c>
      <c r="R49" s="114" t="s">
        <v>62</v>
      </c>
      <c r="S49" s="114" t="s">
        <v>62</v>
      </c>
      <c r="T49" s="114" t="s">
        <v>62</v>
      </c>
      <c r="U49" s="114" t="s">
        <v>62</v>
      </c>
      <c r="V49" s="114" t="s">
        <v>62</v>
      </c>
      <c r="W49" s="114" t="s">
        <v>62</v>
      </c>
      <c r="X49" s="114" t="s">
        <v>62</v>
      </c>
      <c r="Y49" s="114" t="s">
        <v>62</v>
      </c>
      <c r="Z49" s="114" t="s">
        <v>62</v>
      </c>
      <c r="AA49" s="114" t="s">
        <v>62</v>
      </c>
      <c r="AB49" s="114" t="s">
        <v>62</v>
      </c>
      <c r="AC49" s="114" t="s">
        <v>62</v>
      </c>
      <c r="AD49" s="114" t="s">
        <v>62</v>
      </c>
      <c r="AE49" s="114" t="s">
        <v>62</v>
      </c>
      <c r="AF49" s="33"/>
      <c r="AG49" s="23"/>
    </row>
    <row r="50" spans="1:32" ht="45.75" thickBot="1">
      <c r="A50" s="171" t="s">
        <v>12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3"/>
      <c r="AF50" s="33"/>
    </row>
    <row r="51" spans="1:32" ht="135.75" customHeight="1" thickBot="1">
      <c r="A51" s="61">
        <v>21</v>
      </c>
      <c r="B51" s="103" t="s">
        <v>78</v>
      </c>
      <c r="C51" s="62"/>
      <c r="D51" s="67"/>
      <c r="E51" s="67"/>
      <c r="F51" s="67"/>
      <c r="G51" s="67"/>
      <c r="H51" s="66"/>
      <c r="I51" s="66">
        <v>30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3"/>
      <c r="AF51" s="33"/>
    </row>
    <row r="52" spans="1:32" ht="174" customHeight="1" thickBot="1">
      <c r="A52" s="61">
        <v>22</v>
      </c>
      <c r="B52" s="101" t="s">
        <v>86</v>
      </c>
      <c r="C52" s="36"/>
      <c r="D52" s="75"/>
      <c r="E52" s="75"/>
      <c r="F52" s="75"/>
      <c r="G52" s="67">
        <v>2</v>
      </c>
      <c r="H52" s="66">
        <v>42.3</v>
      </c>
      <c r="I52" s="66">
        <v>21.08</v>
      </c>
      <c r="J52" s="43"/>
      <c r="K52" s="43"/>
      <c r="L52" s="44"/>
      <c r="M52" s="37"/>
      <c r="N52" s="44"/>
      <c r="O52" s="63">
        <v>1.5</v>
      </c>
      <c r="P52" s="44"/>
      <c r="Q52" s="37"/>
      <c r="R52" s="44"/>
      <c r="S52" s="63">
        <v>24</v>
      </c>
      <c r="T52" s="44"/>
      <c r="U52" s="63">
        <v>7</v>
      </c>
      <c r="V52" s="37"/>
      <c r="W52" s="44"/>
      <c r="X52" s="37"/>
      <c r="Y52" s="37"/>
      <c r="Z52" s="37"/>
      <c r="AA52" s="37"/>
      <c r="AB52" s="37"/>
      <c r="AC52" s="37"/>
      <c r="AD52" s="37"/>
      <c r="AE52" s="37"/>
      <c r="AF52" s="33"/>
    </row>
    <row r="53" spans="1:32" ht="45.75" thickBot="1">
      <c r="A53" s="61">
        <v>23</v>
      </c>
      <c r="B53" s="101" t="s">
        <v>17</v>
      </c>
      <c r="C53" s="36"/>
      <c r="D53" s="75"/>
      <c r="E53" s="75"/>
      <c r="F53" s="75"/>
      <c r="G53" s="67">
        <v>2.5</v>
      </c>
      <c r="H53" s="43"/>
      <c r="I53" s="66">
        <v>33</v>
      </c>
      <c r="J53" s="43"/>
      <c r="K53" s="43"/>
      <c r="L53" s="44"/>
      <c r="M53" s="37"/>
      <c r="N53" s="104">
        <v>1.5</v>
      </c>
      <c r="O53" s="37"/>
      <c r="P53" s="44"/>
      <c r="Q53" s="37"/>
      <c r="R53" s="44"/>
      <c r="S53" s="63">
        <v>21</v>
      </c>
      <c r="T53" s="44"/>
      <c r="U53" s="37"/>
      <c r="V53" s="37"/>
      <c r="W53" s="44"/>
      <c r="X53" s="37"/>
      <c r="Y53" s="37"/>
      <c r="Z53" s="37"/>
      <c r="AA53" s="37"/>
      <c r="AB53" s="37"/>
      <c r="AC53" s="37"/>
      <c r="AD53" s="37"/>
      <c r="AE53" s="37"/>
      <c r="AF53" s="33"/>
    </row>
    <row r="54" spans="1:32" ht="90.75" thickBot="1">
      <c r="A54" s="61">
        <v>24</v>
      </c>
      <c r="B54" s="101" t="s">
        <v>77</v>
      </c>
      <c r="C54" s="36"/>
      <c r="D54" s="75"/>
      <c r="E54" s="67">
        <v>1</v>
      </c>
      <c r="F54" s="75"/>
      <c r="G54" s="75"/>
      <c r="H54" s="43"/>
      <c r="I54" s="66">
        <v>2.8</v>
      </c>
      <c r="J54" s="43"/>
      <c r="K54" s="43"/>
      <c r="L54" s="44"/>
      <c r="M54" s="37"/>
      <c r="N54" s="104">
        <v>2</v>
      </c>
      <c r="O54" s="37"/>
      <c r="P54" s="44"/>
      <c r="Q54" s="37"/>
      <c r="R54" s="44"/>
      <c r="S54" s="37"/>
      <c r="T54" s="44"/>
      <c r="U54" s="37"/>
      <c r="V54" s="37"/>
      <c r="W54" s="44"/>
      <c r="X54" s="37"/>
      <c r="Y54" s="37"/>
      <c r="Z54" s="37"/>
      <c r="AA54" s="37"/>
      <c r="AB54" s="37"/>
      <c r="AC54" s="37"/>
      <c r="AD54" s="37"/>
      <c r="AE54" s="37"/>
      <c r="AF54" s="33"/>
    </row>
    <row r="55" spans="1:32" ht="51" customHeight="1" thickBot="1">
      <c r="A55" s="61">
        <v>25</v>
      </c>
      <c r="B55" s="101" t="s">
        <v>16</v>
      </c>
      <c r="C55" s="36"/>
      <c r="D55" s="75"/>
      <c r="E55" s="75"/>
      <c r="F55" s="75"/>
      <c r="G55" s="75"/>
      <c r="H55" s="66">
        <v>92.4</v>
      </c>
      <c r="I55" s="43"/>
      <c r="J55" s="43"/>
      <c r="K55" s="43"/>
      <c r="L55" s="44"/>
      <c r="M55" s="37"/>
      <c r="N55" s="104">
        <v>3.96</v>
      </c>
      <c r="O55" s="37"/>
      <c r="P55" s="44"/>
      <c r="Q55" s="63">
        <v>16.5</v>
      </c>
      <c r="R55" s="44"/>
      <c r="S55" s="37"/>
      <c r="T55" s="44"/>
      <c r="U55" s="37"/>
      <c r="V55" s="37"/>
      <c r="W55" s="44"/>
      <c r="X55" s="37"/>
      <c r="Y55" s="37"/>
      <c r="Z55" s="37"/>
      <c r="AA55" s="37"/>
      <c r="AB55" s="37"/>
      <c r="AC55" s="37"/>
      <c r="AD55" s="37"/>
      <c r="AE55" s="37"/>
      <c r="AF55" s="33"/>
    </row>
    <row r="56" spans="1:32" ht="45.75" thickBot="1">
      <c r="A56" s="61">
        <v>26</v>
      </c>
      <c r="B56" s="101" t="s">
        <v>87</v>
      </c>
      <c r="C56" s="36"/>
      <c r="D56" s="75"/>
      <c r="E56" s="75"/>
      <c r="F56" s="91">
        <v>4.75</v>
      </c>
      <c r="G56" s="75"/>
      <c r="H56" s="43"/>
      <c r="I56" s="43"/>
      <c r="J56" s="66">
        <v>15</v>
      </c>
      <c r="K56" s="43"/>
      <c r="L56" s="44"/>
      <c r="M56" s="63">
        <v>8</v>
      </c>
      <c r="N56" s="44"/>
      <c r="O56" s="37"/>
      <c r="P56" s="44"/>
      <c r="Q56" s="37"/>
      <c r="R56" s="44"/>
      <c r="S56" s="37"/>
      <c r="T56" s="44"/>
      <c r="U56" s="37"/>
      <c r="V56" s="37"/>
      <c r="W56" s="44"/>
      <c r="X56" s="37"/>
      <c r="Y56" s="37"/>
      <c r="Z56" s="37"/>
      <c r="AA56" s="37"/>
      <c r="AB56" s="37"/>
      <c r="AC56" s="37"/>
      <c r="AD56" s="37"/>
      <c r="AE56" s="37"/>
      <c r="AF56" s="33"/>
    </row>
    <row r="57" spans="1:32" ht="45.75" thickBot="1">
      <c r="A57" s="61">
        <v>9</v>
      </c>
      <c r="B57" s="101" t="s">
        <v>9</v>
      </c>
      <c r="C57" s="66">
        <v>10</v>
      </c>
      <c r="D57" s="67"/>
      <c r="E57" s="75"/>
      <c r="F57" s="75"/>
      <c r="G57" s="75"/>
      <c r="H57" s="43"/>
      <c r="I57" s="43"/>
      <c r="J57" s="43"/>
      <c r="K57" s="43"/>
      <c r="L57" s="44"/>
      <c r="M57" s="37"/>
      <c r="N57" s="44"/>
      <c r="O57" s="37"/>
      <c r="P57" s="44"/>
      <c r="Q57" s="37"/>
      <c r="R57" s="44"/>
      <c r="S57" s="37"/>
      <c r="T57" s="44"/>
      <c r="U57" s="37"/>
      <c r="V57" s="37"/>
      <c r="W57" s="44"/>
      <c r="X57" s="37"/>
      <c r="Y57" s="37"/>
      <c r="Z57" s="37"/>
      <c r="AA57" s="37"/>
      <c r="AB57" s="37"/>
      <c r="AC57" s="37"/>
      <c r="AD57" s="37"/>
      <c r="AE57" s="37"/>
      <c r="AF57" s="33"/>
    </row>
    <row r="58" spans="1:32" ht="45.75" thickBot="1">
      <c r="A58" s="61">
        <v>10</v>
      </c>
      <c r="B58" s="101" t="s">
        <v>2</v>
      </c>
      <c r="C58" s="71"/>
      <c r="D58" s="67">
        <v>25</v>
      </c>
      <c r="E58" s="75"/>
      <c r="F58" s="75"/>
      <c r="G58" s="75"/>
      <c r="H58" s="43"/>
      <c r="I58" s="43"/>
      <c r="J58" s="43"/>
      <c r="K58" s="43"/>
      <c r="L58" s="44"/>
      <c r="M58" s="37"/>
      <c r="N58" s="44"/>
      <c r="O58" s="37"/>
      <c r="P58" s="44"/>
      <c r="Q58" s="37"/>
      <c r="R58" s="44"/>
      <c r="S58" s="37"/>
      <c r="T58" s="44"/>
      <c r="U58" s="37"/>
      <c r="V58" s="37"/>
      <c r="W58" s="44"/>
      <c r="X58" s="37"/>
      <c r="Y58" s="37"/>
      <c r="Z58" s="37"/>
      <c r="AA58" s="37"/>
      <c r="AB58" s="37"/>
      <c r="AC58" s="37"/>
      <c r="AD58" s="37"/>
      <c r="AE58" s="37"/>
      <c r="AF58" s="33"/>
    </row>
    <row r="59" spans="1:32" ht="63.75" customHeight="1" thickBot="1">
      <c r="A59" s="42"/>
      <c r="B59" s="103" t="s">
        <v>0</v>
      </c>
      <c r="C59" s="115">
        <f>C51+C52+C53+C54+C55+C56+C57+C58</f>
        <v>10</v>
      </c>
      <c r="D59" s="115">
        <f aca="true" t="shared" si="6" ref="D59:AE59">D51+D52+D53+D54+D55+D56+D57+D58</f>
        <v>25</v>
      </c>
      <c r="E59" s="115">
        <f t="shared" si="6"/>
        <v>1</v>
      </c>
      <c r="F59" s="115">
        <f t="shared" si="6"/>
        <v>4.75</v>
      </c>
      <c r="G59" s="115">
        <f t="shared" si="6"/>
        <v>4.5</v>
      </c>
      <c r="H59" s="115">
        <f t="shared" si="6"/>
        <v>134.7</v>
      </c>
      <c r="I59" s="115">
        <f t="shared" si="6"/>
        <v>86.88</v>
      </c>
      <c r="J59" s="115">
        <f t="shared" si="6"/>
        <v>15</v>
      </c>
      <c r="K59" s="115">
        <f t="shared" si="6"/>
        <v>0</v>
      </c>
      <c r="L59" s="115">
        <f t="shared" si="6"/>
        <v>0</v>
      </c>
      <c r="M59" s="115">
        <f t="shared" si="6"/>
        <v>8</v>
      </c>
      <c r="N59" s="115">
        <f t="shared" si="6"/>
        <v>7.46</v>
      </c>
      <c r="O59" s="115">
        <f t="shared" si="6"/>
        <v>1.5</v>
      </c>
      <c r="P59" s="115">
        <f t="shared" si="6"/>
        <v>0</v>
      </c>
      <c r="Q59" s="115">
        <f t="shared" si="6"/>
        <v>16.5</v>
      </c>
      <c r="R59" s="115">
        <f t="shared" si="6"/>
        <v>0</v>
      </c>
      <c r="S59" s="115">
        <f t="shared" si="6"/>
        <v>45</v>
      </c>
      <c r="T59" s="115">
        <f t="shared" si="6"/>
        <v>0</v>
      </c>
      <c r="U59" s="115">
        <f t="shared" si="6"/>
        <v>7</v>
      </c>
      <c r="V59" s="115">
        <f t="shared" si="6"/>
        <v>0</v>
      </c>
      <c r="W59" s="115">
        <f t="shared" si="6"/>
        <v>0</v>
      </c>
      <c r="X59" s="115">
        <f t="shared" si="6"/>
        <v>0</v>
      </c>
      <c r="Y59" s="115">
        <f t="shared" si="6"/>
        <v>0</v>
      </c>
      <c r="Z59" s="115">
        <f t="shared" si="6"/>
        <v>0</v>
      </c>
      <c r="AA59" s="115">
        <f t="shared" si="6"/>
        <v>0</v>
      </c>
      <c r="AB59" s="115">
        <f t="shared" si="6"/>
        <v>0</v>
      </c>
      <c r="AC59" s="115">
        <f t="shared" si="6"/>
        <v>0</v>
      </c>
      <c r="AD59" s="115">
        <f t="shared" si="6"/>
        <v>0</v>
      </c>
      <c r="AE59" s="115">
        <f t="shared" si="6"/>
        <v>0</v>
      </c>
      <c r="AF59" s="33"/>
    </row>
    <row r="60" spans="1:32" ht="45.75" customHeight="1" thickBot="1">
      <c r="A60" s="158" t="s">
        <v>107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9"/>
      <c r="AF60" s="33"/>
    </row>
    <row r="61" spans="1:32" ht="225.75" customHeight="1" thickBot="1">
      <c r="A61" s="61">
        <v>27</v>
      </c>
      <c r="B61" s="103" t="s">
        <v>70</v>
      </c>
      <c r="C61" s="116"/>
      <c r="D61" s="66"/>
      <c r="E61" s="89"/>
      <c r="F61" s="89"/>
      <c r="G61" s="89"/>
      <c r="H61" s="66"/>
      <c r="I61" s="66"/>
      <c r="J61" s="66"/>
      <c r="K61" s="66"/>
      <c r="L61" s="104"/>
      <c r="M61" s="63"/>
      <c r="N61" s="104"/>
      <c r="O61" s="63"/>
      <c r="P61" s="104"/>
      <c r="Q61" s="63">
        <v>160</v>
      </c>
      <c r="R61" s="44"/>
      <c r="S61" s="37"/>
      <c r="T61" s="44"/>
      <c r="U61" s="37"/>
      <c r="V61" s="44"/>
      <c r="W61" s="37"/>
      <c r="X61" s="44"/>
      <c r="Y61" s="37"/>
      <c r="Z61" s="43"/>
      <c r="AA61" s="43"/>
      <c r="AB61" s="43"/>
      <c r="AC61" s="43"/>
      <c r="AD61" s="43"/>
      <c r="AE61" s="37"/>
      <c r="AF61" s="33"/>
    </row>
    <row r="62" spans="1:32" ht="55.5" customHeight="1" thickBot="1">
      <c r="A62" s="61">
        <v>28</v>
      </c>
      <c r="B62" s="101" t="s">
        <v>128</v>
      </c>
      <c r="C62" s="50"/>
      <c r="D62" s="87"/>
      <c r="E62" s="67">
        <v>32.22</v>
      </c>
      <c r="F62" s="87"/>
      <c r="G62" s="87"/>
      <c r="H62" s="43"/>
      <c r="I62" s="43"/>
      <c r="J62" s="43"/>
      <c r="K62" s="63">
        <v>1.4</v>
      </c>
      <c r="L62" s="37"/>
      <c r="M62" s="63">
        <v>2.8</v>
      </c>
      <c r="N62" s="63">
        <v>2.53</v>
      </c>
      <c r="O62" s="63">
        <v>0.85</v>
      </c>
      <c r="P62" s="63">
        <v>0.8</v>
      </c>
      <c r="Q62" s="63">
        <v>11.46</v>
      </c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108">
        <v>0.862</v>
      </c>
      <c r="AF62" s="59"/>
    </row>
    <row r="63" spans="1:32" ht="47.25" customHeight="1" thickBot="1">
      <c r="A63" s="76"/>
      <c r="B63" s="103" t="s">
        <v>0</v>
      </c>
      <c r="C63" s="102">
        <f>C61+C62</f>
        <v>0</v>
      </c>
      <c r="D63" s="102">
        <f aca="true" t="shared" si="7" ref="D63:AE63">D61+D62</f>
        <v>0</v>
      </c>
      <c r="E63" s="102">
        <f t="shared" si="7"/>
        <v>32.22</v>
      </c>
      <c r="F63" s="102">
        <f t="shared" si="7"/>
        <v>0</v>
      </c>
      <c r="G63" s="102">
        <f t="shared" si="7"/>
        <v>0</v>
      </c>
      <c r="H63" s="102">
        <f t="shared" si="7"/>
        <v>0</v>
      </c>
      <c r="I63" s="102">
        <f t="shared" si="7"/>
        <v>0</v>
      </c>
      <c r="J63" s="102">
        <f t="shared" si="7"/>
        <v>0</v>
      </c>
      <c r="K63" s="102">
        <f t="shared" si="7"/>
        <v>1.4</v>
      </c>
      <c r="L63" s="102">
        <f t="shared" si="7"/>
        <v>0</v>
      </c>
      <c r="M63" s="102">
        <f t="shared" si="7"/>
        <v>2.8</v>
      </c>
      <c r="N63" s="102">
        <f t="shared" si="7"/>
        <v>2.53</v>
      </c>
      <c r="O63" s="102">
        <f t="shared" si="7"/>
        <v>0.85</v>
      </c>
      <c r="P63" s="102">
        <f t="shared" si="7"/>
        <v>0.8</v>
      </c>
      <c r="Q63" s="102">
        <f t="shared" si="7"/>
        <v>171.46</v>
      </c>
      <c r="R63" s="102">
        <f t="shared" si="7"/>
        <v>0</v>
      </c>
      <c r="S63" s="102">
        <f t="shared" si="7"/>
        <v>0</v>
      </c>
      <c r="T63" s="102">
        <f t="shared" si="7"/>
        <v>0</v>
      </c>
      <c r="U63" s="102">
        <f t="shared" si="7"/>
        <v>0</v>
      </c>
      <c r="V63" s="102">
        <f t="shared" si="7"/>
        <v>0</v>
      </c>
      <c r="W63" s="102">
        <f t="shared" si="7"/>
        <v>0</v>
      </c>
      <c r="X63" s="102">
        <f t="shared" si="7"/>
        <v>0</v>
      </c>
      <c r="Y63" s="102">
        <f t="shared" si="7"/>
        <v>0</v>
      </c>
      <c r="Z63" s="102">
        <f t="shared" si="7"/>
        <v>0</v>
      </c>
      <c r="AA63" s="102">
        <f t="shared" si="7"/>
        <v>0</v>
      </c>
      <c r="AB63" s="102">
        <f t="shared" si="7"/>
        <v>0</v>
      </c>
      <c r="AC63" s="102">
        <f t="shared" si="7"/>
        <v>0</v>
      </c>
      <c r="AD63" s="102">
        <f t="shared" si="7"/>
        <v>0</v>
      </c>
      <c r="AE63" s="117">
        <f t="shared" si="7"/>
        <v>0.862</v>
      </c>
      <c r="AF63" s="33"/>
    </row>
    <row r="64" spans="1:32" ht="51.75" customHeight="1" thickBot="1">
      <c r="A64" s="158" t="s">
        <v>106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2"/>
      <c r="AF64" s="33"/>
    </row>
    <row r="65" spans="1:32" ht="55.5" customHeight="1" thickBot="1">
      <c r="A65" s="61">
        <v>29</v>
      </c>
      <c r="B65" s="119" t="s">
        <v>115</v>
      </c>
      <c r="C65" s="42"/>
      <c r="D65" s="42"/>
      <c r="E65" s="42"/>
      <c r="F65" s="42"/>
      <c r="G65" s="42"/>
      <c r="H65" s="100">
        <v>13.33</v>
      </c>
      <c r="I65" s="100">
        <v>26.11</v>
      </c>
      <c r="J65" s="42"/>
      <c r="K65" s="42"/>
      <c r="L65" s="42"/>
      <c r="M65" s="42"/>
      <c r="N65" s="42"/>
      <c r="O65" s="63">
        <v>3.6</v>
      </c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33"/>
    </row>
    <row r="66" spans="1:32" ht="87.75" customHeight="1" thickBot="1">
      <c r="A66" s="61">
        <v>30</v>
      </c>
      <c r="B66" s="97" t="s">
        <v>92</v>
      </c>
      <c r="C66" s="35"/>
      <c r="D66" s="88"/>
      <c r="E66" s="88"/>
      <c r="F66" s="88"/>
      <c r="G66" s="37"/>
      <c r="H66" s="37"/>
      <c r="I66" s="63">
        <v>39.92</v>
      </c>
      <c r="J66" s="37"/>
      <c r="K66" s="37"/>
      <c r="L66" s="37"/>
      <c r="M66" s="37"/>
      <c r="N66" s="37"/>
      <c r="O66" s="63">
        <v>3.4</v>
      </c>
      <c r="P66" s="37"/>
      <c r="Q66" s="37"/>
      <c r="R66" s="37"/>
      <c r="S66" s="37"/>
      <c r="T66" s="63">
        <v>79</v>
      </c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3"/>
    </row>
    <row r="67" spans="1:32" ht="225.75" customHeight="1" thickBot="1">
      <c r="A67" s="61">
        <v>31</v>
      </c>
      <c r="B67" s="97" t="s">
        <v>75</v>
      </c>
      <c r="C67" s="35"/>
      <c r="D67" s="88"/>
      <c r="E67" s="88"/>
      <c r="F67" s="88"/>
      <c r="G67" s="37"/>
      <c r="H67" s="88"/>
      <c r="I67" s="88"/>
      <c r="J67" s="88"/>
      <c r="K67" s="88"/>
      <c r="L67" s="63">
        <v>24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3"/>
    </row>
    <row r="68" spans="1:32" ht="45.75" thickBot="1">
      <c r="A68" s="61">
        <v>32</v>
      </c>
      <c r="B68" s="101" t="s">
        <v>4</v>
      </c>
      <c r="C68" s="50"/>
      <c r="D68" s="43"/>
      <c r="E68" s="43"/>
      <c r="F68" s="43"/>
      <c r="G68" s="43"/>
      <c r="H68" s="43"/>
      <c r="I68" s="43"/>
      <c r="J68" s="66">
        <v>7</v>
      </c>
      <c r="K68" s="43"/>
      <c r="L68" s="43"/>
      <c r="M68" s="66">
        <v>8</v>
      </c>
      <c r="N68" s="43"/>
      <c r="O68" s="43"/>
      <c r="P68" s="43"/>
      <c r="Q68" s="43"/>
      <c r="R68" s="43"/>
      <c r="S68" s="43"/>
      <c r="T68" s="43"/>
      <c r="U68" s="43"/>
      <c r="V68" s="43"/>
      <c r="W68" s="90">
        <v>0.555</v>
      </c>
      <c r="X68" s="43"/>
      <c r="Y68" s="43"/>
      <c r="Z68" s="43"/>
      <c r="AA68" s="43"/>
      <c r="AB68" s="43"/>
      <c r="AC68" s="43"/>
      <c r="AD68" s="43"/>
      <c r="AE68" s="78"/>
      <c r="AF68" s="33"/>
    </row>
    <row r="69" spans="1:32" ht="45.75" thickBot="1">
      <c r="A69" s="61">
        <v>9</v>
      </c>
      <c r="B69" s="101" t="s">
        <v>9</v>
      </c>
      <c r="C69" s="66">
        <v>10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78"/>
      <c r="AF69" s="33"/>
    </row>
    <row r="70" spans="1:32" ht="45.75" thickBot="1">
      <c r="A70" s="61">
        <v>33</v>
      </c>
      <c r="B70" s="101" t="s">
        <v>2</v>
      </c>
      <c r="C70" s="43"/>
      <c r="D70" s="66">
        <v>30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95"/>
      <c r="AF70" s="33"/>
    </row>
    <row r="71" spans="1:32" ht="45.75" thickBot="1">
      <c r="A71" s="76"/>
      <c r="B71" s="101" t="s">
        <v>0</v>
      </c>
      <c r="C71" s="102">
        <f>C65+C66+C67+C68+C69+C70</f>
        <v>10</v>
      </c>
      <c r="D71" s="102">
        <f aca="true" t="shared" si="8" ref="D71:AE71">D65+D66+D67+D68+D69+D70</f>
        <v>30</v>
      </c>
      <c r="E71" s="102">
        <f t="shared" si="8"/>
        <v>0</v>
      </c>
      <c r="F71" s="102">
        <f t="shared" si="8"/>
        <v>0</v>
      </c>
      <c r="G71" s="102">
        <f t="shared" si="8"/>
        <v>0</v>
      </c>
      <c r="H71" s="102">
        <f t="shared" si="8"/>
        <v>13.33</v>
      </c>
      <c r="I71" s="102">
        <f t="shared" si="8"/>
        <v>66.03</v>
      </c>
      <c r="J71" s="102">
        <f t="shared" si="8"/>
        <v>7</v>
      </c>
      <c r="K71" s="102">
        <f t="shared" si="8"/>
        <v>0</v>
      </c>
      <c r="L71" s="102">
        <f t="shared" si="8"/>
        <v>24</v>
      </c>
      <c r="M71" s="102">
        <f t="shared" si="8"/>
        <v>8</v>
      </c>
      <c r="N71" s="102">
        <f t="shared" si="8"/>
        <v>0</v>
      </c>
      <c r="O71" s="102">
        <f t="shared" si="8"/>
        <v>7</v>
      </c>
      <c r="P71" s="102">
        <f t="shared" si="8"/>
        <v>0</v>
      </c>
      <c r="Q71" s="102">
        <f t="shared" si="8"/>
        <v>0</v>
      </c>
      <c r="R71" s="102">
        <f t="shared" si="8"/>
        <v>0</v>
      </c>
      <c r="S71" s="102">
        <f t="shared" si="8"/>
        <v>0</v>
      </c>
      <c r="T71" s="102">
        <f t="shared" si="8"/>
        <v>79</v>
      </c>
      <c r="U71" s="102">
        <f t="shared" si="8"/>
        <v>0</v>
      </c>
      <c r="V71" s="102">
        <f t="shared" si="8"/>
        <v>0</v>
      </c>
      <c r="W71" s="117">
        <f t="shared" si="8"/>
        <v>0.555</v>
      </c>
      <c r="X71" s="102">
        <f t="shared" si="8"/>
        <v>0</v>
      </c>
      <c r="Y71" s="102">
        <f t="shared" si="8"/>
        <v>0</v>
      </c>
      <c r="Z71" s="102">
        <f t="shared" si="8"/>
        <v>0</v>
      </c>
      <c r="AA71" s="102">
        <f t="shared" si="8"/>
        <v>0</v>
      </c>
      <c r="AB71" s="102">
        <f t="shared" si="8"/>
        <v>0</v>
      </c>
      <c r="AC71" s="102">
        <f t="shared" si="8"/>
        <v>0</v>
      </c>
      <c r="AD71" s="102">
        <f t="shared" si="8"/>
        <v>0</v>
      </c>
      <c r="AE71" s="102">
        <f t="shared" si="8"/>
        <v>0</v>
      </c>
      <c r="AF71" s="33"/>
    </row>
    <row r="72" spans="1:32" ht="135.75" thickBot="1">
      <c r="A72" s="76"/>
      <c r="B72" s="101" t="s">
        <v>67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63">
        <v>2.85</v>
      </c>
      <c r="Z72" s="37"/>
      <c r="AA72" s="37"/>
      <c r="AB72" s="37"/>
      <c r="AC72" s="37"/>
      <c r="AD72" s="37"/>
      <c r="AE72" s="37"/>
      <c r="AF72" s="33"/>
    </row>
    <row r="73" spans="1:34" ht="57.75" customHeight="1" thickBot="1">
      <c r="A73" s="76"/>
      <c r="B73" s="101" t="s">
        <v>5</v>
      </c>
      <c r="C73" s="37">
        <f aca="true" t="shared" si="9" ref="C73:N73">C46+C49+C59+C63+C71</f>
        <v>40</v>
      </c>
      <c r="D73" s="37">
        <f t="shared" si="9"/>
        <v>55</v>
      </c>
      <c r="E73" s="37">
        <f t="shared" si="9"/>
        <v>33.22</v>
      </c>
      <c r="F73" s="72">
        <f t="shared" si="9"/>
        <v>4.75</v>
      </c>
      <c r="G73" s="37">
        <f t="shared" si="9"/>
        <v>4.5</v>
      </c>
      <c r="H73" s="72">
        <f t="shared" si="9"/>
        <v>148.03</v>
      </c>
      <c r="I73" s="37">
        <f t="shared" si="9"/>
        <v>152.91</v>
      </c>
      <c r="J73" s="37">
        <f t="shared" si="9"/>
        <v>127</v>
      </c>
      <c r="K73" s="37">
        <f t="shared" si="9"/>
        <v>1.4</v>
      </c>
      <c r="L73" s="37">
        <f t="shared" si="9"/>
        <v>24</v>
      </c>
      <c r="M73" s="37">
        <f t="shared" si="9"/>
        <v>27.5</v>
      </c>
      <c r="N73" s="37">
        <f t="shared" si="9"/>
        <v>10.99</v>
      </c>
      <c r="O73" s="37">
        <f aca="true" t="shared" si="10" ref="O73:X73">O46+O49+O59+O63+O71</f>
        <v>9.35</v>
      </c>
      <c r="P73" s="37">
        <f t="shared" si="10"/>
        <v>76.5</v>
      </c>
      <c r="Q73" s="37">
        <f t="shared" si="10"/>
        <v>360.98</v>
      </c>
      <c r="R73" s="37">
        <f t="shared" si="10"/>
        <v>0</v>
      </c>
      <c r="S73" s="37">
        <f t="shared" si="10"/>
        <v>45</v>
      </c>
      <c r="T73" s="37">
        <f t="shared" si="10"/>
        <v>79</v>
      </c>
      <c r="U73" s="37">
        <f t="shared" si="10"/>
        <v>7</v>
      </c>
      <c r="V73" s="37">
        <f t="shared" si="10"/>
        <v>6</v>
      </c>
      <c r="W73" s="72">
        <f t="shared" si="10"/>
        <v>0.555</v>
      </c>
      <c r="X73" s="37">
        <f t="shared" si="10"/>
        <v>0</v>
      </c>
      <c r="Y73" s="37">
        <f>Y72</f>
        <v>2.85</v>
      </c>
      <c r="Z73" s="37">
        <f aca="true" t="shared" si="11" ref="Z73:AH73">Z46+Z49+Z59+Z63+Z71</f>
        <v>2.4</v>
      </c>
      <c r="AA73" s="37">
        <f t="shared" si="11"/>
        <v>0</v>
      </c>
      <c r="AB73" s="37">
        <f t="shared" si="11"/>
        <v>0</v>
      </c>
      <c r="AC73" s="37">
        <f t="shared" si="11"/>
        <v>0</v>
      </c>
      <c r="AD73" s="37">
        <f t="shared" si="11"/>
        <v>0</v>
      </c>
      <c r="AE73" s="72">
        <f t="shared" si="11"/>
        <v>0.862</v>
      </c>
      <c r="AF73" s="37">
        <f t="shared" si="11"/>
        <v>0</v>
      </c>
      <c r="AG73" s="37">
        <f t="shared" si="11"/>
        <v>0</v>
      </c>
      <c r="AH73" s="37">
        <f t="shared" si="11"/>
        <v>0</v>
      </c>
    </row>
    <row r="74" spans="1:32" ht="53.25" customHeight="1" thickBot="1">
      <c r="A74" s="158" t="s">
        <v>155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9"/>
      <c r="AF74" s="33"/>
    </row>
    <row r="75" spans="1:32" ht="45.75" thickBot="1">
      <c r="A75" s="158" t="s">
        <v>95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9"/>
      <c r="AF75" s="33"/>
    </row>
    <row r="76" spans="1:32" ht="38.25" customHeight="1" thickBot="1">
      <c r="A76" s="160" t="s">
        <v>11</v>
      </c>
      <c r="B76" s="162" t="s">
        <v>8</v>
      </c>
      <c r="C76" s="164" t="s">
        <v>9</v>
      </c>
      <c r="D76" s="166" t="s">
        <v>2</v>
      </c>
      <c r="E76" s="166" t="s">
        <v>24</v>
      </c>
      <c r="F76" s="166" t="s">
        <v>25</v>
      </c>
      <c r="G76" s="166" t="s">
        <v>58</v>
      </c>
      <c r="H76" s="168" t="s">
        <v>117</v>
      </c>
      <c r="I76" s="168" t="s">
        <v>28</v>
      </c>
      <c r="J76" s="168" t="s">
        <v>29</v>
      </c>
      <c r="K76" s="168" t="s">
        <v>30</v>
      </c>
      <c r="L76" s="168" t="s">
        <v>31</v>
      </c>
      <c r="M76" s="168" t="s">
        <v>32</v>
      </c>
      <c r="N76" s="168" t="s">
        <v>33</v>
      </c>
      <c r="O76" s="168" t="s">
        <v>34</v>
      </c>
      <c r="P76" s="168" t="s">
        <v>35</v>
      </c>
      <c r="Q76" s="168" t="s">
        <v>36</v>
      </c>
      <c r="R76" s="168" t="s">
        <v>37</v>
      </c>
      <c r="S76" s="168" t="s">
        <v>38</v>
      </c>
      <c r="T76" s="168" t="s">
        <v>39</v>
      </c>
      <c r="U76" s="168" t="s">
        <v>40</v>
      </c>
      <c r="V76" s="168" t="s">
        <v>41</v>
      </c>
      <c r="W76" s="168" t="s">
        <v>48</v>
      </c>
      <c r="X76" s="168" t="s">
        <v>54</v>
      </c>
      <c r="Y76" s="168" t="s">
        <v>44</v>
      </c>
      <c r="Z76" s="64"/>
      <c r="AA76" s="64"/>
      <c r="AB76" s="64"/>
      <c r="AC76" s="64"/>
      <c r="AD76" s="64"/>
      <c r="AE76" s="64"/>
      <c r="AF76" s="33"/>
    </row>
    <row r="77" spans="1:32" ht="278.25" customHeight="1" thickBot="1">
      <c r="A77" s="161"/>
      <c r="B77" s="163"/>
      <c r="C77" s="165"/>
      <c r="D77" s="167"/>
      <c r="E77" s="167"/>
      <c r="F77" s="167"/>
      <c r="G77" s="167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65" t="s">
        <v>55</v>
      </c>
      <c r="AA77" s="65" t="s">
        <v>56</v>
      </c>
      <c r="AB77" s="65" t="s">
        <v>59</v>
      </c>
      <c r="AC77" s="65" t="s">
        <v>60</v>
      </c>
      <c r="AD77" s="65" t="s">
        <v>125</v>
      </c>
      <c r="AE77" s="65" t="s">
        <v>45</v>
      </c>
      <c r="AF77" s="33"/>
    </row>
    <row r="78" spans="1:33" s="23" customFormat="1" ht="45.75" thickBot="1">
      <c r="A78" s="61">
        <v>1</v>
      </c>
      <c r="B78" s="62">
        <v>2</v>
      </c>
      <c r="C78" s="71">
        <v>3</v>
      </c>
      <c r="D78" s="109">
        <v>4</v>
      </c>
      <c r="E78" s="62">
        <v>5</v>
      </c>
      <c r="F78" s="62">
        <v>6</v>
      </c>
      <c r="G78" s="62">
        <v>7</v>
      </c>
      <c r="H78" s="71" t="s">
        <v>50</v>
      </c>
      <c r="I78" s="109">
        <v>9</v>
      </c>
      <c r="J78" s="62">
        <v>10</v>
      </c>
      <c r="K78" s="62">
        <v>11</v>
      </c>
      <c r="L78" s="62">
        <v>12</v>
      </c>
      <c r="M78" s="62">
        <v>13</v>
      </c>
      <c r="N78" s="110">
        <v>14</v>
      </c>
      <c r="O78" s="62">
        <v>15</v>
      </c>
      <c r="P78" s="110">
        <v>16</v>
      </c>
      <c r="Q78" s="62">
        <v>17</v>
      </c>
      <c r="R78" s="110">
        <v>18</v>
      </c>
      <c r="S78" s="62">
        <v>19</v>
      </c>
      <c r="T78" s="110">
        <v>20</v>
      </c>
      <c r="U78" s="62">
        <v>21</v>
      </c>
      <c r="V78" s="110">
        <v>22</v>
      </c>
      <c r="W78" s="62">
        <v>23</v>
      </c>
      <c r="X78" s="110">
        <v>24</v>
      </c>
      <c r="Y78" s="62">
        <v>25</v>
      </c>
      <c r="Z78" s="111">
        <v>26</v>
      </c>
      <c r="AA78" s="111">
        <v>27</v>
      </c>
      <c r="AB78" s="111">
        <v>28</v>
      </c>
      <c r="AC78" s="111">
        <v>29</v>
      </c>
      <c r="AD78" s="111">
        <v>30</v>
      </c>
      <c r="AE78" s="62">
        <v>31</v>
      </c>
      <c r="AF78" s="33"/>
      <c r="AG78" s="21"/>
    </row>
    <row r="79" spans="1:32" ht="45.75" thickBot="1">
      <c r="A79" s="158" t="s">
        <v>72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9"/>
      <c r="AF79" s="33"/>
    </row>
    <row r="80" spans="1:32" ht="90.75" thickBot="1">
      <c r="A80" s="100">
        <v>34</v>
      </c>
      <c r="B80" s="97" t="s">
        <v>120</v>
      </c>
      <c r="C80" s="51"/>
      <c r="D80" s="42"/>
      <c r="E80" s="37"/>
      <c r="F80" s="37"/>
      <c r="G80" s="63">
        <v>20</v>
      </c>
      <c r="H80" s="37"/>
      <c r="I80" s="52"/>
      <c r="J80" s="43"/>
      <c r="K80" s="43"/>
      <c r="L80" s="37"/>
      <c r="M80" s="63">
        <v>1.5</v>
      </c>
      <c r="N80" s="63">
        <v>3</v>
      </c>
      <c r="O80" s="37"/>
      <c r="P80" s="37"/>
      <c r="Q80" s="63">
        <v>110.18</v>
      </c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78"/>
      <c r="AE80" s="37"/>
      <c r="AF80" s="33"/>
    </row>
    <row r="81" spans="1:32" ht="93.75" customHeight="1" thickBot="1">
      <c r="A81" s="61">
        <v>35</v>
      </c>
      <c r="B81" s="98" t="s">
        <v>53</v>
      </c>
      <c r="C81" s="35"/>
      <c r="D81" s="78"/>
      <c r="E81" s="78"/>
      <c r="F81" s="78"/>
      <c r="G81" s="78"/>
      <c r="H81" s="78"/>
      <c r="I81" s="78"/>
      <c r="J81" s="78"/>
      <c r="K81" s="78"/>
      <c r="L81" s="78"/>
      <c r="M81" s="89">
        <v>8.4</v>
      </c>
      <c r="N81" s="78"/>
      <c r="O81" s="78"/>
      <c r="P81" s="78"/>
      <c r="Q81" s="89">
        <v>85</v>
      </c>
      <c r="R81" s="78"/>
      <c r="S81" s="78"/>
      <c r="T81" s="78"/>
      <c r="U81" s="78"/>
      <c r="V81" s="78"/>
      <c r="W81" s="78"/>
      <c r="X81" s="89">
        <v>1.57</v>
      </c>
      <c r="Y81" s="78"/>
      <c r="Z81" s="78"/>
      <c r="AA81" s="78"/>
      <c r="AB81" s="78"/>
      <c r="AC81" s="78"/>
      <c r="AD81" s="78"/>
      <c r="AE81" s="78"/>
      <c r="AF81" s="33"/>
    </row>
    <row r="82" spans="1:32" ht="90.75" thickBot="1">
      <c r="A82" s="61">
        <v>36</v>
      </c>
      <c r="B82" s="101" t="s">
        <v>121</v>
      </c>
      <c r="C82" s="66">
        <v>20</v>
      </c>
      <c r="D82" s="43"/>
      <c r="E82" s="43"/>
      <c r="F82" s="43"/>
      <c r="G82" s="43"/>
      <c r="H82" s="43"/>
      <c r="I82" s="43"/>
      <c r="J82" s="43"/>
      <c r="K82" s="43"/>
      <c r="L82" s="78"/>
      <c r="M82" s="44"/>
      <c r="N82" s="89">
        <v>5</v>
      </c>
      <c r="O82" s="44"/>
      <c r="P82" s="78"/>
      <c r="Q82" s="44"/>
      <c r="R82" s="78"/>
      <c r="S82" s="44"/>
      <c r="T82" s="78"/>
      <c r="U82" s="44"/>
      <c r="V82" s="89">
        <v>6</v>
      </c>
      <c r="W82" s="44"/>
      <c r="X82" s="78"/>
      <c r="Y82" s="78"/>
      <c r="Z82" s="43"/>
      <c r="AA82" s="43"/>
      <c r="AB82" s="43"/>
      <c r="AC82" s="43"/>
      <c r="AD82" s="43"/>
      <c r="AE82" s="78"/>
      <c r="AF82" s="33"/>
    </row>
    <row r="83" spans="1:32" ht="45.75" thickBot="1">
      <c r="A83" s="61"/>
      <c r="B83" s="101" t="s">
        <v>0</v>
      </c>
      <c r="C83" s="99">
        <f>C80+C81+C82</f>
        <v>20</v>
      </c>
      <c r="D83" s="99">
        <f aca="true" t="shared" si="12" ref="D83:AE83">D80+D81+D82</f>
        <v>0</v>
      </c>
      <c r="E83" s="99">
        <f t="shared" si="12"/>
        <v>0</v>
      </c>
      <c r="F83" s="99">
        <f t="shared" si="12"/>
        <v>0</v>
      </c>
      <c r="G83" s="99">
        <f t="shared" si="12"/>
        <v>20</v>
      </c>
      <c r="H83" s="99">
        <f t="shared" si="12"/>
        <v>0</v>
      </c>
      <c r="I83" s="99">
        <f t="shared" si="12"/>
        <v>0</v>
      </c>
      <c r="J83" s="99">
        <f t="shared" si="12"/>
        <v>0</v>
      </c>
      <c r="K83" s="99">
        <f t="shared" si="12"/>
        <v>0</v>
      </c>
      <c r="L83" s="99">
        <f t="shared" si="12"/>
        <v>0</v>
      </c>
      <c r="M83" s="99">
        <f t="shared" si="12"/>
        <v>9.9</v>
      </c>
      <c r="N83" s="99">
        <f t="shared" si="12"/>
        <v>8</v>
      </c>
      <c r="O83" s="99">
        <f t="shared" si="12"/>
        <v>0</v>
      </c>
      <c r="P83" s="99">
        <f t="shared" si="12"/>
        <v>0</v>
      </c>
      <c r="Q83" s="99">
        <f t="shared" si="12"/>
        <v>195.18</v>
      </c>
      <c r="R83" s="99">
        <f t="shared" si="12"/>
        <v>0</v>
      </c>
      <c r="S83" s="99">
        <f t="shared" si="12"/>
        <v>0</v>
      </c>
      <c r="T83" s="99">
        <f t="shared" si="12"/>
        <v>0</v>
      </c>
      <c r="U83" s="99">
        <f t="shared" si="12"/>
        <v>0</v>
      </c>
      <c r="V83" s="99">
        <f t="shared" si="12"/>
        <v>6</v>
      </c>
      <c r="W83" s="99">
        <f t="shared" si="12"/>
        <v>0</v>
      </c>
      <c r="X83" s="99">
        <f t="shared" si="12"/>
        <v>1.57</v>
      </c>
      <c r="Y83" s="99">
        <f t="shared" si="12"/>
        <v>0</v>
      </c>
      <c r="Z83" s="99">
        <f t="shared" si="12"/>
        <v>0</v>
      </c>
      <c r="AA83" s="99">
        <f t="shared" si="12"/>
        <v>0</v>
      </c>
      <c r="AB83" s="99">
        <f t="shared" si="12"/>
        <v>0</v>
      </c>
      <c r="AC83" s="99">
        <f t="shared" si="12"/>
        <v>0</v>
      </c>
      <c r="AD83" s="99">
        <f t="shared" si="12"/>
        <v>0</v>
      </c>
      <c r="AE83" s="99">
        <f t="shared" si="12"/>
        <v>0</v>
      </c>
      <c r="AF83" s="33"/>
    </row>
    <row r="84" spans="1:32" ht="42.75" customHeight="1" thickBot="1">
      <c r="A84" s="47"/>
      <c r="B84" s="153" t="s">
        <v>73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5"/>
      <c r="AF84" s="33"/>
    </row>
    <row r="85" spans="1:32" ht="60.75" customHeight="1" thickBot="1">
      <c r="A85" s="61">
        <v>37</v>
      </c>
      <c r="B85" s="101" t="s">
        <v>122</v>
      </c>
      <c r="C85" s="36"/>
      <c r="D85" s="43"/>
      <c r="E85" s="43"/>
      <c r="F85" s="43"/>
      <c r="G85" s="43"/>
      <c r="H85" s="5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78"/>
      <c r="Y85" s="78"/>
      <c r="Z85" s="78"/>
      <c r="AA85" s="89">
        <v>150</v>
      </c>
      <c r="AB85" s="78"/>
      <c r="AC85" s="78"/>
      <c r="AD85" s="78"/>
      <c r="AE85" s="37"/>
      <c r="AF85" s="33"/>
    </row>
    <row r="86" spans="1:32" ht="58.5" customHeight="1" thickBot="1">
      <c r="A86" s="100"/>
      <c r="B86" s="97" t="s">
        <v>10</v>
      </c>
      <c r="C86" s="99">
        <f>C85</f>
        <v>0</v>
      </c>
      <c r="D86" s="99">
        <f aca="true" t="shared" si="13" ref="D86:AE86">D85</f>
        <v>0</v>
      </c>
      <c r="E86" s="99">
        <f t="shared" si="13"/>
        <v>0</v>
      </c>
      <c r="F86" s="99">
        <f t="shared" si="13"/>
        <v>0</v>
      </c>
      <c r="G86" s="99">
        <f t="shared" si="13"/>
        <v>0</v>
      </c>
      <c r="H86" s="99">
        <f t="shared" si="13"/>
        <v>0</v>
      </c>
      <c r="I86" s="99">
        <f t="shared" si="13"/>
        <v>0</v>
      </c>
      <c r="J86" s="99">
        <f t="shared" si="13"/>
        <v>0</v>
      </c>
      <c r="K86" s="99">
        <f t="shared" si="13"/>
        <v>0</v>
      </c>
      <c r="L86" s="99">
        <f t="shared" si="13"/>
        <v>0</v>
      </c>
      <c r="M86" s="99">
        <f t="shared" si="13"/>
        <v>0</v>
      </c>
      <c r="N86" s="99">
        <f t="shared" si="13"/>
        <v>0</v>
      </c>
      <c r="O86" s="99">
        <f t="shared" si="13"/>
        <v>0</v>
      </c>
      <c r="P86" s="99">
        <f t="shared" si="13"/>
        <v>0</v>
      </c>
      <c r="Q86" s="99">
        <f t="shared" si="13"/>
        <v>0</v>
      </c>
      <c r="R86" s="99">
        <f t="shared" si="13"/>
        <v>0</v>
      </c>
      <c r="S86" s="99">
        <f t="shared" si="13"/>
        <v>0</v>
      </c>
      <c r="T86" s="99">
        <f t="shared" si="13"/>
        <v>0</v>
      </c>
      <c r="U86" s="99">
        <f t="shared" si="13"/>
        <v>0</v>
      </c>
      <c r="V86" s="99">
        <f t="shared" si="13"/>
        <v>0</v>
      </c>
      <c r="W86" s="99">
        <f t="shared" si="13"/>
        <v>0</v>
      </c>
      <c r="X86" s="99">
        <f t="shared" si="13"/>
        <v>0</v>
      </c>
      <c r="Y86" s="99">
        <f t="shared" si="13"/>
        <v>0</v>
      </c>
      <c r="Z86" s="99">
        <f t="shared" si="13"/>
        <v>0</v>
      </c>
      <c r="AA86" s="99">
        <f t="shared" si="13"/>
        <v>150</v>
      </c>
      <c r="AB86" s="99">
        <f t="shared" si="13"/>
        <v>0</v>
      </c>
      <c r="AC86" s="99">
        <f t="shared" si="13"/>
        <v>0</v>
      </c>
      <c r="AD86" s="99">
        <f t="shared" si="13"/>
        <v>0</v>
      </c>
      <c r="AE86" s="99">
        <f t="shared" si="13"/>
        <v>0</v>
      </c>
      <c r="AF86" s="33"/>
    </row>
    <row r="87" spans="1:32" ht="45.75" thickBot="1">
      <c r="A87" s="171" t="s">
        <v>12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3"/>
      <c r="AF87" s="33"/>
    </row>
    <row r="88" spans="1:32" ht="60.75" customHeight="1" thickBot="1">
      <c r="A88" s="61">
        <v>38</v>
      </c>
      <c r="B88" s="101" t="s">
        <v>123</v>
      </c>
      <c r="C88" s="49"/>
      <c r="D88" s="43"/>
      <c r="E88" s="43"/>
      <c r="F88" s="43"/>
      <c r="G88" s="43"/>
      <c r="H88" s="43"/>
      <c r="I88" s="66">
        <v>31.03</v>
      </c>
      <c r="J88" s="43"/>
      <c r="K88" s="43"/>
      <c r="L88" s="78"/>
      <c r="M88" s="44"/>
      <c r="N88" s="78"/>
      <c r="O88" s="104">
        <v>3</v>
      </c>
      <c r="P88" s="78"/>
      <c r="Q88" s="44"/>
      <c r="R88" s="78"/>
      <c r="S88" s="44"/>
      <c r="T88" s="78"/>
      <c r="U88" s="44"/>
      <c r="V88" s="78"/>
      <c r="W88" s="44"/>
      <c r="X88" s="78"/>
      <c r="Y88" s="78"/>
      <c r="Z88" s="43"/>
      <c r="AA88" s="43"/>
      <c r="AB88" s="43"/>
      <c r="AC88" s="43"/>
      <c r="AD88" s="43"/>
      <c r="AE88" s="37"/>
      <c r="AF88" s="33"/>
    </row>
    <row r="89" spans="1:32" ht="135.75" thickBot="1">
      <c r="A89" s="61">
        <v>39</v>
      </c>
      <c r="B89" s="101" t="s">
        <v>160</v>
      </c>
      <c r="C89" s="49"/>
      <c r="D89" s="43"/>
      <c r="E89" s="43"/>
      <c r="F89" s="43"/>
      <c r="G89" s="66">
        <v>2</v>
      </c>
      <c r="H89" s="66">
        <v>14</v>
      </c>
      <c r="I89" s="66">
        <v>33.25</v>
      </c>
      <c r="J89" s="43"/>
      <c r="K89" s="43"/>
      <c r="L89" s="78"/>
      <c r="M89" s="37"/>
      <c r="N89" s="44"/>
      <c r="O89" s="63">
        <v>1.5</v>
      </c>
      <c r="P89" s="78"/>
      <c r="Q89" s="44"/>
      <c r="R89" s="78"/>
      <c r="S89" s="104">
        <v>24</v>
      </c>
      <c r="T89" s="78"/>
      <c r="U89" s="104">
        <v>6</v>
      </c>
      <c r="V89" s="78"/>
      <c r="W89" s="44"/>
      <c r="X89" s="78"/>
      <c r="Y89" s="78"/>
      <c r="Z89" s="43"/>
      <c r="AA89" s="43"/>
      <c r="AB89" s="43"/>
      <c r="AC89" s="43"/>
      <c r="AD89" s="43"/>
      <c r="AE89" s="37"/>
      <c r="AF89" s="33"/>
    </row>
    <row r="90" spans="1:32" ht="90.75" thickBot="1">
      <c r="A90" s="61">
        <v>40</v>
      </c>
      <c r="B90" s="101" t="s">
        <v>124</v>
      </c>
      <c r="C90" s="36"/>
      <c r="D90" s="43"/>
      <c r="E90" s="66">
        <v>0.5</v>
      </c>
      <c r="F90" s="43"/>
      <c r="G90" s="43"/>
      <c r="H90" s="43"/>
      <c r="I90" s="43"/>
      <c r="J90" s="43"/>
      <c r="K90" s="43"/>
      <c r="L90" s="78"/>
      <c r="M90" s="44"/>
      <c r="N90" s="89">
        <v>0.5</v>
      </c>
      <c r="O90" s="104">
        <v>4</v>
      </c>
      <c r="P90" s="78"/>
      <c r="Q90" s="44"/>
      <c r="R90" s="78"/>
      <c r="S90" s="44"/>
      <c r="T90" s="78"/>
      <c r="U90" s="104">
        <v>10</v>
      </c>
      <c r="V90" s="78"/>
      <c r="W90" s="44"/>
      <c r="X90" s="78"/>
      <c r="Y90" s="78"/>
      <c r="Z90" s="43"/>
      <c r="AA90" s="43"/>
      <c r="AB90" s="43"/>
      <c r="AC90" s="43"/>
      <c r="AD90" s="66">
        <v>89.35</v>
      </c>
      <c r="AE90" s="37"/>
      <c r="AF90" s="33"/>
    </row>
    <row r="91" spans="1:32" ht="90.75" thickBot="1">
      <c r="A91" s="61">
        <v>41</v>
      </c>
      <c r="B91" s="101" t="s">
        <v>14</v>
      </c>
      <c r="C91" s="36"/>
      <c r="D91" s="43"/>
      <c r="E91" s="43"/>
      <c r="F91" s="43"/>
      <c r="G91" s="43"/>
      <c r="H91" s="43"/>
      <c r="I91" s="43"/>
      <c r="J91" s="43"/>
      <c r="K91" s="43"/>
      <c r="L91" s="78"/>
      <c r="M91" s="44"/>
      <c r="N91" s="89">
        <v>3.96</v>
      </c>
      <c r="O91" s="44"/>
      <c r="P91" s="78"/>
      <c r="Q91" s="44"/>
      <c r="R91" s="78"/>
      <c r="S91" s="44"/>
      <c r="T91" s="78"/>
      <c r="U91" s="44"/>
      <c r="V91" s="78"/>
      <c r="W91" s="44"/>
      <c r="X91" s="78"/>
      <c r="Y91" s="78"/>
      <c r="Z91" s="43"/>
      <c r="AA91" s="43"/>
      <c r="AB91" s="66">
        <v>37.4</v>
      </c>
      <c r="AC91" s="43"/>
      <c r="AD91" s="43"/>
      <c r="AE91" s="37"/>
      <c r="AF91" s="33"/>
    </row>
    <row r="92" spans="1:32" ht="91.5" customHeight="1" thickBot="1">
      <c r="A92" s="61">
        <v>42</v>
      </c>
      <c r="B92" s="101" t="s">
        <v>65</v>
      </c>
      <c r="C92" s="35"/>
      <c r="D92" s="43"/>
      <c r="E92" s="43"/>
      <c r="F92" s="43"/>
      <c r="G92" s="43"/>
      <c r="H92" s="43"/>
      <c r="I92" s="43"/>
      <c r="J92" s="43"/>
      <c r="K92" s="66">
        <v>13.7</v>
      </c>
      <c r="L92" s="44"/>
      <c r="M92" s="89">
        <v>6</v>
      </c>
      <c r="N92" s="44"/>
      <c r="O92" s="78"/>
      <c r="P92" s="44"/>
      <c r="Q92" s="78"/>
      <c r="R92" s="44"/>
      <c r="S92" s="78"/>
      <c r="T92" s="44"/>
      <c r="U92" s="78"/>
      <c r="V92" s="44"/>
      <c r="W92" s="78"/>
      <c r="X92" s="44"/>
      <c r="Y92" s="78"/>
      <c r="Z92" s="43"/>
      <c r="AA92" s="43"/>
      <c r="AB92" s="43"/>
      <c r="AC92" s="43"/>
      <c r="AD92" s="43"/>
      <c r="AE92" s="37"/>
      <c r="AF92" s="33"/>
    </row>
    <row r="93" spans="1:32" ht="45.75" thickBot="1">
      <c r="A93" s="61">
        <v>9</v>
      </c>
      <c r="B93" s="101" t="s">
        <v>9</v>
      </c>
      <c r="C93" s="105">
        <v>10</v>
      </c>
      <c r="D93" s="66"/>
      <c r="E93" s="66"/>
      <c r="F93" s="43"/>
      <c r="G93" s="43"/>
      <c r="H93" s="43"/>
      <c r="I93" s="43"/>
      <c r="J93" s="43"/>
      <c r="K93" s="43"/>
      <c r="L93" s="78"/>
      <c r="M93" s="44"/>
      <c r="N93" s="78"/>
      <c r="O93" s="44"/>
      <c r="P93" s="78"/>
      <c r="Q93" s="44"/>
      <c r="R93" s="78"/>
      <c r="S93" s="44"/>
      <c r="T93" s="78"/>
      <c r="U93" s="44"/>
      <c r="V93" s="78"/>
      <c r="W93" s="44"/>
      <c r="X93" s="78"/>
      <c r="Y93" s="78"/>
      <c r="Z93" s="43"/>
      <c r="AA93" s="43"/>
      <c r="AB93" s="43"/>
      <c r="AC93" s="43"/>
      <c r="AD93" s="43"/>
      <c r="AE93" s="37"/>
      <c r="AF93" s="33"/>
    </row>
    <row r="94" spans="1:32" ht="45.75" thickBot="1">
      <c r="A94" s="61">
        <v>10</v>
      </c>
      <c r="B94" s="101" t="s">
        <v>2</v>
      </c>
      <c r="C94" s="62"/>
      <c r="D94" s="66">
        <v>25</v>
      </c>
      <c r="E94" s="66"/>
      <c r="F94" s="43"/>
      <c r="G94" s="43"/>
      <c r="H94" s="43"/>
      <c r="I94" s="43"/>
      <c r="J94" s="43"/>
      <c r="K94" s="43"/>
      <c r="L94" s="78"/>
      <c r="M94" s="44"/>
      <c r="N94" s="78"/>
      <c r="O94" s="44"/>
      <c r="P94" s="78"/>
      <c r="Q94" s="44"/>
      <c r="R94" s="78"/>
      <c r="S94" s="44"/>
      <c r="T94" s="78"/>
      <c r="U94" s="44"/>
      <c r="V94" s="78"/>
      <c r="W94" s="44"/>
      <c r="X94" s="78"/>
      <c r="Y94" s="78"/>
      <c r="Z94" s="43"/>
      <c r="AA94" s="43"/>
      <c r="AB94" s="43"/>
      <c r="AC94" s="43"/>
      <c r="AD94" s="43"/>
      <c r="AE94" s="37"/>
      <c r="AF94" s="33"/>
    </row>
    <row r="95" spans="1:32" ht="45.75" thickBot="1">
      <c r="A95" s="61"/>
      <c r="B95" s="101" t="s">
        <v>0</v>
      </c>
      <c r="C95" s="102">
        <f>C88+C89+C90+C91+C92+C93+C94</f>
        <v>10</v>
      </c>
      <c r="D95" s="102">
        <f aca="true" t="shared" si="14" ref="D95:AE95">D88+D89+D90+D91+D92+D93+D94</f>
        <v>25</v>
      </c>
      <c r="E95" s="102">
        <f t="shared" si="14"/>
        <v>0.5</v>
      </c>
      <c r="F95" s="102">
        <f t="shared" si="14"/>
        <v>0</v>
      </c>
      <c r="G95" s="102">
        <f t="shared" si="14"/>
        <v>2</v>
      </c>
      <c r="H95" s="102">
        <f t="shared" si="14"/>
        <v>14</v>
      </c>
      <c r="I95" s="102">
        <f t="shared" si="14"/>
        <v>64.28</v>
      </c>
      <c r="J95" s="102">
        <f t="shared" si="14"/>
        <v>0</v>
      </c>
      <c r="K95" s="102">
        <f t="shared" si="14"/>
        <v>13.7</v>
      </c>
      <c r="L95" s="102">
        <f t="shared" si="14"/>
        <v>0</v>
      </c>
      <c r="M95" s="102">
        <f t="shared" si="14"/>
        <v>6</v>
      </c>
      <c r="N95" s="102">
        <f t="shared" si="14"/>
        <v>4.46</v>
      </c>
      <c r="O95" s="102">
        <f t="shared" si="14"/>
        <v>8.5</v>
      </c>
      <c r="P95" s="102">
        <f t="shared" si="14"/>
        <v>0</v>
      </c>
      <c r="Q95" s="102">
        <f t="shared" si="14"/>
        <v>0</v>
      </c>
      <c r="R95" s="102">
        <f t="shared" si="14"/>
        <v>0</v>
      </c>
      <c r="S95" s="102">
        <f t="shared" si="14"/>
        <v>24</v>
      </c>
      <c r="T95" s="102">
        <f t="shared" si="14"/>
        <v>0</v>
      </c>
      <c r="U95" s="102">
        <f t="shared" si="14"/>
        <v>16</v>
      </c>
      <c r="V95" s="102">
        <f t="shared" si="14"/>
        <v>0</v>
      </c>
      <c r="W95" s="102">
        <f t="shared" si="14"/>
        <v>0</v>
      </c>
      <c r="X95" s="102">
        <f t="shared" si="14"/>
        <v>0</v>
      </c>
      <c r="Y95" s="102">
        <f t="shared" si="14"/>
        <v>0</v>
      </c>
      <c r="Z95" s="102">
        <f t="shared" si="14"/>
        <v>0</v>
      </c>
      <c r="AA95" s="102">
        <f t="shared" si="14"/>
        <v>0</v>
      </c>
      <c r="AB95" s="102">
        <f t="shared" si="14"/>
        <v>37.4</v>
      </c>
      <c r="AC95" s="102">
        <f t="shared" si="14"/>
        <v>0</v>
      </c>
      <c r="AD95" s="102">
        <f t="shared" si="14"/>
        <v>89.35</v>
      </c>
      <c r="AE95" s="102">
        <f t="shared" si="14"/>
        <v>0</v>
      </c>
      <c r="AF95" s="33"/>
    </row>
    <row r="96" spans="1:32" ht="45.75" customHeight="1" thickBot="1">
      <c r="A96" s="158" t="s">
        <v>107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9"/>
      <c r="AF96" s="33"/>
    </row>
    <row r="97" spans="1:32" ht="53.25" customHeight="1" thickBot="1">
      <c r="A97" s="61">
        <v>11</v>
      </c>
      <c r="B97" s="103" t="s">
        <v>114</v>
      </c>
      <c r="C97" s="71"/>
      <c r="D97" s="67"/>
      <c r="E97" s="67"/>
      <c r="F97" s="67"/>
      <c r="G97" s="67"/>
      <c r="H97" s="66"/>
      <c r="I97" s="66"/>
      <c r="J97" s="66"/>
      <c r="K97" s="66"/>
      <c r="L97" s="104"/>
      <c r="M97" s="63"/>
      <c r="N97" s="104"/>
      <c r="O97" s="63"/>
      <c r="P97" s="104"/>
      <c r="Q97" s="63">
        <v>160</v>
      </c>
      <c r="R97" s="104"/>
      <c r="S97" s="37"/>
      <c r="T97" s="44"/>
      <c r="U97" s="37"/>
      <c r="V97" s="37"/>
      <c r="W97" s="44"/>
      <c r="X97" s="37"/>
      <c r="Y97" s="37"/>
      <c r="Z97" s="37"/>
      <c r="AA97" s="37"/>
      <c r="AB97" s="37"/>
      <c r="AC97" s="37"/>
      <c r="AD97" s="37"/>
      <c r="AE97" s="37"/>
      <c r="AF97" s="33"/>
    </row>
    <row r="98" spans="1:32" ht="46.5" customHeight="1" thickBot="1">
      <c r="A98" s="61">
        <v>43</v>
      </c>
      <c r="B98" s="101" t="s">
        <v>90</v>
      </c>
      <c r="C98" s="36"/>
      <c r="D98" s="43"/>
      <c r="E98" s="66">
        <v>26.19</v>
      </c>
      <c r="F98" s="43"/>
      <c r="G98" s="43"/>
      <c r="H98" s="43"/>
      <c r="I98" s="43"/>
      <c r="J98" s="43"/>
      <c r="K98" s="43"/>
      <c r="L98" s="43"/>
      <c r="M98" s="66">
        <v>11</v>
      </c>
      <c r="N98" s="66">
        <v>5.33</v>
      </c>
      <c r="O98" s="66">
        <v>0.8</v>
      </c>
      <c r="P98" s="66">
        <v>1.6</v>
      </c>
      <c r="Q98" s="66">
        <v>4</v>
      </c>
      <c r="R98" s="43"/>
      <c r="S98" s="43"/>
      <c r="T98" s="43"/>
      <c r="U98" s="43"/>
      <c r="V98" s="43"/>
      <c r="W98" s="53"/>
      <c r="X98" s="43"/>
      <c r="Y98" s="43"/>
      <c r="Z98" s="43"/>
      <c r="AA98" s="43"/>
      <c r="AB98" s="43"/>
      <c r="AC98" s="43"/>
      <c r="AD98" s="43"/>
      <c r="AE98" s="37"/>
      <c r="AF98" s="33"/>
    </row>
    <row r="99" spans="1:32" ht="51.75" customHeight="1" thickBot="1">
      <c r="A99" s="61"/>
      <c r="B99" s="101" t="s">
        <v>0</v>
      </c>
      <c r="C99" s="99">
        <f>C97+C98</f>
        <v>0</v>
      </c>
      <c r="D99" s="99">
        <f aca="true" t="shared" si="15" ref="D99:AE99">D97+D98</f>
        <v>0</v>
      </c>
      <c r="E99" s="99">
        <f t="shared" si="15"/>
        <v>26.19</v>
      </c>
      <c r="F99" s="99">
        <f t="shared" si="15"/>
        <v>0</v>
      </c>
      <c r="G99" s="99">
        <f t="shared" si="15"/>
        <v>0</v>
      </c>
      <c r="H99" s="99">
        <f t="shared" si="15"/>
        <v>0</v>
      </c>
      <c r="I99" s="99">
        <f t="shared" si="15"/>
        <v>0</v>
      </c>
      <c r="J99" s="99">
        <f t="shared" si="15"/>
        <v>0</v>
      </c>
      <c r="K99" s="99">
        <f t="shared" si="15"/>
        <v>0</v>
      </c>
      <c r="L99" s="99">
        <f t="shared" si="15"/>
        <v>0</v>
      </c>
      <c r="M99" s="99">
        <f t="shared" si="15"/>
        <v>11</v>
      </c>
      <c r="N99" s="99">
        <f t="shared" si="15"/>
        <v>5.33</v>
      </c>
      <c r="O99" s="99">
        <f t="shared" si="15"/>
        <v>0.8</v>
      </c>
      <c r="P99" s="99">
        <f t="shared" si="15"/>
        <v>1.6</v>
      </c>
      <c r="Q99" s="99">
        <f t="shared" si="15"/>
        <v>164</v>
      </c>
      <c r="R99" s="99">
        <f t="shared" si="15"/>
        <v>0</v>
      </c>
      <c r="S99" s="99">
        <f t="shared" si="15"/>
        <v>0</v>
      </c>
      <c r="T99" s="99">
        <f t="shared" si="15"/>
        <v>0</v>
      </c>
      <c r="U99" s="99">
        <f t="shared" si="15"/>
        <v>0</v>
      </c>
      <c r="V99" s="99">
        <f t="shared" si="15"/>
        <v>0</v>
      </c>
      <c r="W99" s="99">
        <f t="shared" si="15"/>
        <v>0</v>
      </c>
      <c r="X99" s="99">
        <f t="shared" si="15"/>
        <v>0</v>
      </c>
      <c r="Y99" s="99">
        <f t="shared" si="15"/>
        <v>0</v>
      </c>
      <c r="Z99" s="99">
        <f t="shared" si="15"/>
        <v>0</v>
      </c>
      <c r="AA99" s="99">
        <f t="shared" si="15"/>
        <v>0</v>
      </c>
      <c r="AB99" s="99">
        <f t="shared" si="15"/>
        <v>0</v>
      </c>
      <c r="AC99" s="99">
        <f t="shared" si="15"/>
        <v>0</v>
      </c>
      <c r="AD99" s="99">
        <f t="shared" si="15"/>
        <v>0</v>
      </c>
      <c r="AE99" s="99">
        <f t="shared" si="15"/>
        <v>0</v>
      </c>
      <c r="AF99" s="33"/>
    </row>
    <row r="100" spans="1:32" ht="57.75" customHeight="1" thickBot="1">
      <c r="A100" s="158" t="s">
        <v>106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7"/>
      <c r="AF100" s="33"/>
    </row>
    <row r="101" spans="1:32" ht="186" customHeight="1" thickBot="1">
      <c r="A101" s="61">
        <v>44</v>
      </c>
      <c r="B101" s="101" t="s">
        <v>88</v>
      </c>
      <c r="C101" s="36"/>
      <c r="D101" s="43"/>
      <c r="E101" s="43"/>
      <c r="F101" s="43"/>
      <c r="G101" s="43"/>
      <c r="H101" s="66">
        <v>15.73</v>
      </c>
      <c r="I101" s="66">
        <v>12.64</v>
      </c>
      <c r="J101" s="43"/>
      <c r="K101" s="43"/>
      <c r="L101" s="43"/>
      <c r="M101" s="43"/>
      <c r="N101" s="43"/>
      <c r="O101" s="66">
        <v>3</v>
      </c>
      <c r="P101" s="66">
        <v>2.4</v>
      </c>
      <c r="Q101" s="43"/>
      <c r="R101" s="43"/>
      <c r="S101" s="43"/>
      <c r="T101" s="43"/>
      <c r="U101" s="43"/>
      <c r="V101" s="43"/>
      <c r="W101" s="54"/>
      <c r="X101" s="78"/>
      <c r="Y101" s="78"/>
      <c r="Z101" s="78"/>
      <c r="AA101" s="78"/>
      <c r="AB101" s="78"/>
      <c r="AC101" s="78"/>
      <c r="AD101" s="78"/>
      <c r="AE101" s="37"/>
      <c r="AF101" s="33"/>
    </row>
    <row r="102" spans="1:32" ht="51" customHeight="1" thickBot="1">
      <c r="A102" s="61">
        <v>45</v>
      </c>
      <c r="B102" s="101" t="s">
        <v>126</v>
      </c>
      <c r="C102" s="63">
        <v>11.14</v>
      </c>
      <c r="D102" s="43"/>
      <c r="E102" s="43"/>
      <c r="F102" s="43"/>
      <c r="G102" s="43"/>
      <c r="H102" s="43"/>
      <c r="I102" s="66">
        <v>8.57</v>
      </c>
      <c r="J102" s="43"/>
      <c r="K102" s="43"/>
      <c r="L102" s="43"/>
      <c r="M102" s="43"/>
      <c r="N102" s="66">
        <v>1</v>
      </c>
      <c r="O102" s="43"/>
      <c r="P102" s="43"/>
      <c r="Q102" s="66">
        <v>15.42</v>
      </c>
      <c r="R102" s="43"/>
      <c r="S102" s="43"/>
      <c r="T102" s="43"/>
      <c r="U102" s="43"/>
      <c r="V102" s="43"/>
      <c r="W102" s="54"/>
      <c r="X102" s="78"/>
      <c r="Y102" s="78"/>
      <c r="Z102" s="78"/>
      <c r="AA102" s="78"/>
      <c r="AB102" s="78"/>
      <c r="AC102" s="89">
        <v>99.54</v>
      </c>
      <c r="AD102" s="78"/>
      <c r="AE102" s="37"/>
      <c r="AF102" s="33"/>
    </row>
    <row r="103" spans="1:32" ht="86.25" customHeight="1" thickBot="1">
      <c r="A103" s="61">
        <v>46</v>
      </c>
      <c r="B103" s="101" t="s">
        <v>79</v>
      </c>
      <c r="C103" s="37"/>
      <c r="D103" s="43"/>
      <c r="E103" s="66">
        <v>1</v>
      </c>
      <c r="F103" s="43"/>
      <c r="G103" s="43"/>
      <c r="H103" s="43"/>
      <c r="I103" s="66">
        <v>4.4</v>
      </c>
      <c r="J103" s="43"/>
      <c r="K103" s="43"/>
      <c r="L103" s="43"/>
      <c r="M103" s="43"/>
      <c r="N103" s="66">
        <v>0.6</v>
      </c>
      <c r="O103" s="43"/>
      <c r="P103" s="43"/>
      <c r="Q103" s="43"/>
      <c r="R103" s="43"/>
      <c r="S103" s="43"/>
      <c r="T103" s="43"/>
      <c r="U103" s="43"/>
      <c r="V103" s="43"/>
      <c r="W103" s="54"/>
      <c r="X103" s="78"/>
      <c r="Y103" s="78"/>
      <c r="Z103" s="78"/>
      <c r="AA103" s="78"/>
      <c r="AB103" s="78"/>
      <c r="AC103" s="78"/>
      <c r="AD103" s="78"/>
      <c r="AE103" s="37"/>
      <c r="AF103" s="33"/>
    </row>
    <row r="104" spans="1:32" ht="86.25" customHeight="1" thickBot="1">
      <c r="A104" s="61">
        <v>47</v>
      </c>
      <c r="B104" s="101" t="s">
        <v>109</v>
      </c>
      <c r="C104" s="37"/>
      <c r="D104" s="43"/>
      <c r="E104" s="43"/>
      <c r="F104" s="43"/>
      <c r="G104" s="66">
        <v>46</v>
      </c>
      <c r="H104" s="43"/>
      <c r="I104" s="43"/>
      <c r="J104" s="43"/>
      <c r="K104" s="43"/>
      <c r="L104" s="43"/>
      <c r="M104" s="43"/>
      <c r="N104" s="66">
        <v>3.96</v>
      </c>
      <c r="O104" s="43"/>
      <c r="P104" s="43"/>
      <c r="Q104" s="43"/>
      <c r="R104" s="43"/>
      <c r="S104" s="43"/>
      <c r="T104" s="43"/>
      <c r="U104" s="43"/>
      <c r="V104" s="43"/>
      <c r="W104" s="54"/>
      <c r="X104" s="78"/>
      <c r="Y104" s="78"/>
      <c r="Z104" s="78"/>
      <c r="AA104" s="78"/>
      <c r="AB104" s="78"/>
      <c r="AC104" s="78"/>
      <c r="AD104" s="78"/>
      <c r="AE104" s="37"/>
      <c r="AF104" s="33"/>
    </row>
    <row r="105" spans="1:32" ht="45.75" thickBot="1">
      <c r="A105" s="61">
        <v>48</v>
      </c>
      <c r="B105" s="97" t="s">
        <v>1</v>
      </c>
      <c r="C105" s="35"/>
      <c r="D105" s="78"/>
      <c r="E105" s="78"/>
      <c r="F105" s="78"/>
      <c r="G105" s="37"/>
      <c r="H105" s="78"/>
      <c r="I105" s="78"/>
      <c r="J105" s="78"/>
      <c r="K105" s="78"/>
      <c r="L105" s="37"/>
      <c r="M105" s="63">
        <v>6</v>
      </c>
      <c r="N105" s="37"/>
      <c r="O105" s="37"/>
      <c r="P105" s="37"/>
      <c r="Q105" s="37"/>
      <c r="R105" s="37"/>
      <c r="S105" s="37"/>
      <c r="T105" s="37"/>
      <c r="U105" s="37"/>
      <c r="V105" s="37"/>
      <c r="W105" s="63">
        <v>0.47</v>
      </c>
      <c r="X105" s="37"/>
      <c r="Y105" s="37"/>
      <c r="Z105" s="37"/>
      <c r="AA105" s="37"/>
      <c r="AB105" s="37"/>
      <c r="AC105" s="37"/>
      <c r="AD105" s="37"/>
      <c r="AE105" s="37"/>
      <c r="AF105" s="33"/>
    </row>
    <row r="106" spans="1:32" ht="45.75" thickBot="1">
      <c r="A106" s="61">
        <v>49</v>
      </c>
      <c r="B106" s="101" t="s">
        <v>9</v>
      </c>
      <c r="C106" s="63">
        <v>15</v>
      </c>
      <c r="D106" s="66"/>
      <c r="E106" s="43"/>
      <c r="F106" s="43"/>
      <c r="G106" s="43"/>
      <c r="H106" s="43"/>
      <c r="I106" s="43"/>
      <c r="J106" s="43"/>
      <c r="K106" s="43"/>
      <c r="L106" s="44"/>
      <c r="M106" s="78"/>
      <c r="N106" s="44"/>
      <c r="O106" s="78"/>
      <c r="P106" s="44"/>
      <c r="Q106" s="78"/>
      <c r="R106" s="44"/>
      <c r="S106" s="78"/>
      <c r="T106" s="44"/>
      <c r="U106" s="78"/>
      <c r="V106" s="44"/>
      <c r="W106" s="78"/>
      <c r="X106" s="44"/>
      <c r="Y106" s="78"/>
      <c r="Z106" s="43"/>
      <c r="AA106" s="43"/>
      <c r="AB106" s="43"/>
      <c r="AC106" s="43"/>
      <c r="AD106" s="43"/>
      <c r="AE106" s="37"/>
      <c r="AF106" s="33"/>
    </row>
    <row r="107" spans="1:32" ht="45.75" thickBot="1">
      <c r="A107" s="61">
        <v>50</v>
      </c>
      <c r="B107" s="101" t="s">
        <v>2</v>
      </c>
      <c r="C107" s="63"/>
      <c r="D107" s="66">
        <v>20</v>
      </c>
      <c r="E107" s="43"/>
      <c r="F107" s="43"/>
      <c r="G107" s="43"/>
      <c r="H107" s="43"/>
      <c r="I107" s="43"/>
      <c r="J107" s="43"/>
      <c r="K107" s="43"/>
      <c r="L107" s="44"/>
      <c r="M107" s="78"/>
      <c r="N107" s="44"/>
      <c r="O107" s="78"/>
      <c r="P107" s="44"/>
      <c r="Q107" s="78"/>
      <c r="R107" s="44"/>
      <c r="S107" s="78"/>
      <c r="T107" s="44"/>
      <c r="U107" s="78"/>
      <c r="V107" s="44"/>
      <c r="W107" s="78"/>
      <c r="X107" s="44"/>
      <c r="Y107" s="78"/>
      <c r="Z107" s="43"/>
      <c r="AA107" s="43"/>
      <c r="AB107" s="43"/>
      <c r="AC107" s="43"/>
      <c r="AD107" s="43"/>
      <c r="AE107" s="37"/>
      <c r="AF107" s="33"/>
    </row>
    <row r="108" spans="1:32" ht="57.75" customHeight="1" thickBot="1">
      <c r="A108" s="76"/>
      <c r="B108" s="101" t="s">
        <v>0</v>
      </c>
      <c r="C108" s="99">
        <f>C101+C102+C103+C104+C105+C106+C107</f>
        <v>26.14</v>
      </c>
      <c r="D108" s="99">
        <f>D101+D102+D103+D104+D105+D106+D107</f>
        <v>20</v>
      </c>
      <c r="E108" s="99">
        <f aca="true" t="shared" si="16" ref="E108:AE108">E101+E102+E103+E104+E105+E106+E107</f>
        <v>1</v>
      </c>
      <c r="F108" s="99">
        <f t="shared" si="16"/>
        <v>0</v>
      </c>
      <c r="G108" s="99">
        <f t="shared" si="16"/>
        <v>46</v>
      </c>
      <c r="H108" s="99">
        <f t="shared" si="16"/>
        <v>15.73</v>
      </c>
      <c r="I108" s="99">
        <f t="shared" si="16"/>
        <v>25.61</v>
      </c>
      <c r="J108" s="99">
        <f t="shared" si="16"/>
        <v>0</v>
      </c>
      <c r="K108" s="99">
        <f t="shared" si="16"/>
        <v>0</v>
      </c>
      <c r="L108" s="99">
        <f t="shared" si="16"/>
        <v>0</v>
      </c>
      <c r="M108" s="99">
        <f t="shared" si="16"/>
        <v>6</v>
      </c>
      <c r="N108" s="99">
        <f t="shared" si="16"/>
        <v>5.5600000000000005</v>
      </c>
      <c r="O108" s="99">
        <f t="shared" si="16"/>
        <v>3</v>
      </c>
      <c r="P108" s="99">
        <f t="shared" si="16"/>
        <v>2.4</v>
      </c>
      <c r="Q108" s="99">
        <f t="shared" si="16"/>
        <v>15.42</v>
      </c>
      <c r="R108" s="99">
        <f t="shared" si="16"/>
        <v>0</v>
      </c>
      <c r="S108" s="99">
        <f t="shared" si="16"/>
        <v>0</v>
      </c>
      <c r="T108" s="99">
        <f t="shared" si="16"/>
        <v>0</v>
      </c>
      <c r="U108" s="99">
        <f t="shared" si="16"/>
        <v>0</v>
      </c>
      <c r="V108" s="99">
        <f t="shared" si="16"/>
        <v>0</v>
      </c>
      <c r="W108" s="99">
        <f t="shared" si="16"/>
        <v>0.47</v>
      </c>
      <c r="X108" s="99">
        <f t="shared" si="16"/>
        <v>0</v>
      </c>
      <c r="Y108" s="99">
        <f t="shared" si="16"/>
        <v>0</v>
      </c>
      <c r="Z108" s="99">
        <f t="shared" si="16"/>
        <v>0</v>
      </c>
      <c r="AA108" s="99">
        <f t="shared" si="16"/>
        <v>0</v>
      </c>
      <c r="AB108" s="99">
        <f t="shared" si="16"/>
        <v>0</v>
      </c>
      <c r="AC108" s="99">
        <f t="shared" si="16"/>
        <v>99.54</v>
      </c>
      <c r="AD108" s="99">
        <f t="shared" si="16"/>
        <v>0</v>
      </c>
      <c r="AE108" s="99">
        <f t="shared" si="16"/>
        <v>0</v>
      </c>
      <c r="AF108" s="33"/>
    </row>
    <row r="109" spans="1:32" ht="135.75" thickBot="1">
      <c r="A109" s="76"/>
      <c r="B109" s="101" t="s">
        <v>67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63">
        <v>2.85</v>
      </c>
      <c r="Z109" s="37"/>
      <c r="AA109" s="37"/>
      <c r="AB109" s="37"/>
      <c r="AC109" s="37"/>
      <c r="AD109" s="37"/>
      <c r="AE109" s="37"/>
      <c r="AF109" s="46"/>
    </row>
    <row r="110" spans="1:32" ht="45.75" thickBot="1">
      <c r="A110" s="76"/>
      <c r="B110" s="101" t="s">
        <v>5</v>
      </c>
      <c r="C110" s="37">
        <f>C83+C86+C95+C99+C108</f>
        <v>56.14</v>
      </c>
      <c r="D110" s="37">
        <f aca="true" t="shared" si="17" ref="D110:AE110">D83+D86+D95+D99+D108</f>
        <v>45</v>
      </c>
      <c r="E110" s="37">
        <f t="shared" si="17"/>
        <v>27.69</v>
      </c>
      <c r="F110" s="37">
        <f t="shared" si="17"/>
        <v>0</v>
      </c>
      <c r="G110" s="37">
        <f t="shared" si="17"/>
        <v>68</v>
      </c>
      <c r="H110" s="37">
        <f t="shared" si="17"/>
        <v>29.73</v>
      </c>
      <c r="I110" s="37">
        <f t="shared" si="17"/>
        <v>89.89</v>
      </c>
      <c r="J110" s="37">
        <f t="shared" si="17"/>
        <v>0</v>
      </c>
      <c r="K110" s="37">
        <f t="shared" si="17"/>
        <v>13.7</v>
      </c>
      <c r="L110" s="37">
        <f t="shared" si="17"/>
        <v>0</v>
      </c>
      <c r="M110" s="37">
        <f t="shared" si="17"/>
        <v>32.9</v>
      </c>
      <c r="N110" s="37">
        <f t="shared" si="17"/>
        <v>23.35</v>
      </c>
      <c r="O110" s="37">
        <f t="shared" si="17"/>
        <v>12.3</v>
      </c>
      <c r="P110" s="37">
        <f t="shared" si="17"/>
        <v>4</v>
      </c>
      <c r="Q110" s="37">
        <f t="shared" si="17"/>
        <v>374.6</v>
      </c>
      <c r="R110" s="37">
        <f t="shared" si="17"/>
        <v>0</v>
      </c>
      <c r="S110" s="37">
        <f t="shared" si="17"/>
        <v>24</v>
      </c>
      <c r="T110" s="37">
        <f t="shared" si="17"/>
        <v>0</v>
      </c>
      <c r="U110" s="37">
        <f t="shared" si="17"/>
        <v>16</v>
      </c>
      <c r="V110" s="37">
        <f t="shared" si="17"/>
        <v>6</v>
      </c>
      <c r="W110" s="37">
        <f t="shared" si="17"/>
        <v>0.47</v>
      </c>
      <c r="X110" s="37">
        <f t="shared" si="17"/>
        <v>1.57</v>
      </c>
      <c r="Y110" s="37">
        <f>Y109</f>
        <v>2.85</v>
      </c>
      <c r="Z110" s="37">
        <f t="shared" si="17"/>
        <v>0</v>
      </c>
      <c r="AA110" s="37">
        <f t="shared" si="17"/>
        <v>150</v>
      </c>
      <c r="AB110" s="37">
        <f t="shared" si="17"/>
        <v>37.4</v>
      </c>
      <c r="AC110" s="37">
        <f t="shared" si="17"/>
        <v>99.54</v>
      </c>
      <c r="AD110" s="37">
        <f t="shared" si="17"/>
        <v>89.35</v>
      </c>
      <c r="AE110" s="37">
        <f t="shared" si="17"/>
        <v>0</v>
      </c>
      <c r="AF110" s="33"/>
    </row>
    <row r="111" spans="1:32" ht="47.25" customHeight="1" thickBot="1">
      <c r="A111" s="158" t="s">
        <v>155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9"/>
      <c r="AF111" s="33"/>
    </row>
    <row r="112" spans="1:32" ht="45.75" thickBot="1">
      <c r="A112" s="158" t="s">
        <v>96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9"/>
      <c r="AF112" s="33"/>
    </row>
    <row r="113" spans="1:32" ht="38.25" customHeight="1" thickBot="1">
      <c r="A113" s="160" t="s">
        <v>11</v>
      </c>
      <c r="B113" s="162" t="s">
        <v>8</v>
      </c>
      <c r="C113" s="164" t="s">
        <v>9</v>
      </c>
      <c r="D113" s="166" t="s">
        <v>2</v>
      </c>
      <c r="E113" s="166" t="s">
        <v>24</v>
      </c>
      <c r="F113" s="166" t="s">
        <v>25</v>
      </c>
      <c r="G113" s="166" t="s">
        <v>58</v>
      </c>
      <c r="H113" s="168" t="s">
        <v>117</v>
      </c>
      <c r="I113" s="168" t="s">
        <v>28</v>
      </c>
      <c r="J113" s="168" t="s">
        <v>29</v>
      </c>
      <c r="K113" s="168" t="s">
        <v>30</v>
      </c>
      <c r="L113" s="168" t="s">
        <v>31</v>
      </c>
      <c r="M113" s="168" t="s">
        <v>32</v>
      </c>
      <c r="N113" s="168" t="s">
        <v>33</v>
      </c>
      <c r="O113" s="168" t="s">
        <v>34</v>
      </c>
      <c r="P113" s="168" t="s">
        <v>35</v>
      </c>
      <c r="Q113" s="168" t="s">
        <v>36</v>
      </c>
      <c r="R113" s="168" t="s">
        <v>37</v>
      </c>
      <c r="S113" s="168" t="s">
        <v>38</v>
      </c>
      <c r="T113" s="168" t="s">
        <v>39</v>
      </c>
      <c r="U113" s="168" t="s">
        <v>40</v>
      </c>
      <c r="V113" s="168" t="s">
        <v>41</v>
      </c>
      <c r="W113" s="168" t="s">
        <v>48</v>
      </c>
      <c r="X113" s="168" t="s">
        <v>54</v>
      </c>
      <c r="Y113" s="168" t="s">
        <v>44</v>
      </c>
      <c r="Z113" s="64"/>
      <c r="AA113" s="64"/>
      <c r="AB113" s="64"/>
      <c r="AC113" s="64"/>
      <c r="AD113" s="64"/>
      <c r="AE113" s="64"/>
      <c r="AF113" s="33"/>
    </row>
    <row r="114" spans="1:32" ht="230.25" customHeight="1" thickBot="1">
      <c r="A114" s="161"/>
      <c r="B114" s="163"/>
      <c r="C114" s="165"/>
      <c r="D114" s="167"/>
      <c r="E114" s="167"/>
      <c r="F114" s="167"/>
      <c r="G114" s="167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65" t="s">
        <v>55</v>
      </c>
      <c r="AA114" s="65" t="s">
        <v>56</v>
      </c>
      <c r="AB114" s="65" t="s">
        <v>59</v>
      </c>
      <c r="AC114" s="65" t="s">
        <v>60</v>
      </c>
      <c r="AD114" s="65" t="s">
        <v>125</v>
      </c>
      <c r="AE114" s="65" t="s">
        <v>45</v>
      </c>
      <c r="AF114" s="33"/>
    </row>
    <row r="115" spans="1:32" ht="45.75" thickBot="1">
      <c r="A115" s="61">
        <v>1</v>
      </c>
      <c r="B115" s="62">
        <v>2</v>
      </c>
      <c r="C115" s="71">
        <v>3</v>
      </c>
      <c r="D115" s="109">
        <v>4</v>
      </c>
      <c r="E115" s="62">
        <v>5</v>
      </c>
      <c r="F115" s="62">
        <v>6</v>
      </c>
      <c r="G115" s="62">
        <v>7</v>
      </c>
      <c r="H115" s="71" t="s">
        <v>50</v>
      </c>
      <c r="I115" s="109">
        <v>9</v>
      </c>
      <c r="J115" s="62">
        <v>10</v>
      </c>
      <c r="K115" s="62">
        <v>11</v>
      </c>
      <c r="L115" s="62">
        <v>12</v>
      </c>
      <c r="M115" s="62">
        <v>13</v>
      </c>
      <c r="N115" s="110">
        <v>14</v>
      </c>
      <c r="O115" s="62">
        <v>15</v>
      </c>
      <c r="P115" s="110">
        <v>16</v>
      </c>
      <c r="Q115" s="62">
        <v>17</v>
      </c>
      <c r="R115" s="110">
        <v>18</v>
      </c>
      <c r="S115" s="62">
        <v>19</v>
      </c>
      <c r="T115" s="110">
        <v>20</v>
      </c>
      <c r="U115" s="62">
        <v>21</v>
      </c>
      <c r="V115" s="110">
        <v>22</v>
      </c>
      <c r="W115" s="62">
        <v>23</v>
      </c>
      <c r="X115" s="110">
        <v>24</v>
      </c>
      <c r="Y115" s="62">
        <v>25</v>
      </c>
      <c r="Z115" s="111">
        <v>26</v>
      </c>
      <c r="AA115" s="111">
        <v>27</v>
      </c>
      <c r="AB115" s="111">
        <v>28</v>
      </c>
      <c r="AC115" s="111">
        <v>29</v>
      </c>
      <c r="AD115" s="111">
        <v>30</v>
      </c>
      <c r="AE115" s="62">
        <v>31</v>
      </c>
      <c r="AF115" s="33"/>
    </row>
    <row r="116" spans="1:32" ht="45.75" thickBot="1">
      <c r="A116" s="158" t="s">
        <v>72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9"/>
      <c r="AF116" s="33"/>
    </row>
    <row r="117" spans="1:32" ht="134.25" customHeight="1" thickBot="1">
      <c r="A117" s="61">
        <v>51</v>
      </c>
      <c r="B117" s="97" t="s">
        <v>7</v>
      </c>
      <c r="C117" s="49"/>
      <c r="D117" s="75"/>
      <c r="E117" s="75"/>
      <c r="F117" s="75"/>
      <c r="G117" s="75"/>
      <c r="H117" s="43"/>
      <c r="I117" s="43"/>
      <c r="J117" s="43"/>
      <c r="K117" s="43"/>
      <c r="L117" s="43"/>
      <c r="M117" s="66">
        <v>0.4</v>
      </c>
      <c r="N117" s="66">
        <v>1</v>
      </c>
      <c r="O117" s="43"/>
      <c r="P117" s="43"/>
      <c r="Q117" s="66">
        <v>139.8</v>
      </c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66">
        <v>10</v>
      </c>
      <c r="AC117" s="43"/>
      <c r="AD117" s="43"/>
      <c r="AE117" s="37"/>
      <c r="AF117" s="33"/>
    </row>
    <row r="118" spans="1:32" ht="57.75" customHeight="1" thickBot="1">
      <c r="A118" s="61">
        <v>52</v>
      </c>
      <c r="B118" s="97" t="s">
        <v>1</v>
      </c>
      <c r="C118" s="35"/>
      <c r="D118" s="78"/>
      <c r="E118" s="78"/>
      <c r="F118" s="78"/>
      <c r="G118" s="37"/>
      <c r="H118" s="78"/>
      <c r="I118" s="78"/>
      <c r="J118" s="78"/>
      <c r="K118" s="78"/>
      <c r="L118" s="37"/>
      <c r="M118" s="63">
        <v>7</v>
      </c>
      <c r="N118" s="37"/>
      <c r="O118" s="37"/>
      <c r="P118" s="37"/>
      <c r="Q118" s="37"/>
      <c r="R118" s="37"/>
      <c r="S118" s="37"/>
      <c r="T118" s="37"/>
      <c r="U118" s="37"/>
      <c r="V118" s="37"/>
      <c r="W118" s="63">
        <v>0.57</v>
      </c>
      <c r="X118" s="37"/>
      <c r="Y118" s="37"/>
      <c r="Z118" s="37"/>
      <c r="AA118" s="37"/>
      <c r="AB118" s="37"/>
      <c r="AC118" s="37"/>
      <c r="AD118" s="37"/>
      <c r="AE118" s="37"/>
      <c r="AF118" s="33"/>
    </row>
    <row r="119" spans="1:32" ht="54.75" customHeight="1" thickBot="1">
      <c r="A119" s="61">
        <v>3</v>
      </c>
      <c r="B119" s="98" t="s">
        <v>15</v>
      </c>
      <c r="C119" s="89">
        <v>20</v>
      </c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>
        <v>5</v>
      </c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33"/>
    </row>
    <row r="120" spans="1:32" ht="63" customHeight="1" thickBot="1">
      <c r="A120" s="76"/>
      <c r="B120" s="101" t="s">
        <v>0</v>
      </c>
      <c r="C120" s="99">
        <f>C117+C118+C119</f>
        <v>20</v>
      </c>
      <c r="D120" s="99">
        <f aca="true" t="shared" si="18" ref="D120:AE120">D117+D118+D119</f>
        <v>0</v>
      </c>
      <c r="E120" s="99">
        <f t="shared" si="18"/>
        <v>0</v>
      </c>
      <c r="F120" s="99">
        <f t="shared" si="18"/>
        <v>0</v>
      </c>
      <c r="G120" s="99">
        <f t="shared" si="18"/>
        <v>0</v>
      </c>
      <c r="H120" s="99">
        <f t="shared" si="18"/>
        <v>0</v>
      </c>
      <c r="I120" s="99">
        <f t="shared" si="18"/>
        <v>0</v>
      </c>
      <c r="J120" s="99">
        <f t="shared" si="18"/>
        <v>0</v>
      </c>
      <c r="K120" s="99">
        <f t="shared" si="18"/>
        <v>0</v>
      </c>
      <c r="L120" s="99">
        <f t="shared" si="18"/>
        <v>0</v>
      </c>
      <c r="M120" s="99">
        <f t="shared" si="18"/>
        <v>7.4</v>
      </c>
      <c r="N120" s="99">
        <f t="shared" si="18"/>
        <v>6</v>
      </c>
      <c r="O120" s="99">
        <f t="shared" si="18"/>
        <v>0</v>
      </c>
      <c r="P120" s="99">
        <f t="shared" si="18"/>
        <v>0</v>
      </c>
      <c r="Q120" s="99">
        <f t="shared" si="18"/>
        <v>139.8</v>
      </c>
      <c r="R120" s="99">
        <f t="shared" si="18"/>
        <v>0</v>
      </c>
      <c r="S120" s="99">
        <f t="shared" si="18"/>
        <v>0</v>
      </c>
      <c r="T120" s="99">
        <f t="shared" si="18"/>
        <v>0</v>
      </c>
      <c r="U120" s="99">
        <f t="shared" si="18"/>
        <v>0</v>
      </c>
      <c r="V120" s="99">
        <f t="shared" si="18"/>
        <v>0</v>
      </c>
      <c r="W120" s="99">
        <f t="shared" si="18"/>
        <v>0.57</v>
      </c>
      <c r="X120" s="99">
        <f t="shared" si="18"/>
        <v>0</v>
      </c>
      <c r="Y120" s="99">
        <f t="shared" si="18"/>
        <v>0</v>
      </c>
      <c r="Z120" s="99">
        <f t="shared" si="18"/>
        <v>0</v>
      </c>
      <c r="AA120" s="99">
        <f t="shared" si="18"/>
        <v>0</v>
      </c>
      <c r="AB120" s="99">
        <f t="shared" si="18"/>
        <v>10</v>
      </c>
      <c r="AC120" s="99">
        <f t="shared" si="18"/>
        <v>0</v>
      </c>
      <c r="AD120" s="99">
        <f t="shared" si="18"/>
        <v>0</v>
      </c>
      <c r="AE120" s="99">
        <f t="shared" si="18"/>
        <v>0</v>
      </c>
      <c r="AF120" s="33"/>
    </row>
    <row r="121" spans="1:32" ht="48.75" customHeight="1" thickBot="1">
      <c r="A121" s="47"/>
      <c r="B121" s="150" t="s">
        <v>73</v>
      </c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2"/>
    </row>
    <row r="122" spans="1:32" ht="187.5" customHeight="1" thickBot="1">
      <c r="A122" s="100">
        <v>4</v>
      </c>
      <c r="B122" s="101" t="s">
        <v>64</v>
      </c>
      <c r="C122" s="63"/>
      <c r="D122" s="63"/>
      <c r="E122" s="63"/>
      <c r="F122" s="63"/>
      <c r="G122" s="63"/>
      <c r="H122" s="63"/>
      <c r="I122" s="63"/>
      <c r="J122" s="66">
        <v>105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3"/>
    </row>
    <row r="123" spans="1:32" ht="46.5" customHeight="1" thickBot="1">
      <c r="A123" s="42"/>
      <c r="B123" s="97" t="s">
        <v>10</v>
      </c>
      <c r="C123" s="99">
        <f>C122</f>
        <v>0</v>
      </c>
      <c r="D123" s="99">
        <f aca="true" t="shared" si="19" ref="D123:AE123">D122</f>
        <v>0</v>
      </c>
      <c r="E123" s="99">
        <f t="shared" si="19"/>
        <v>0</v>
      </c>
      <c r="F123" s="99">
        <f t="shared" si="19"/>
        <v>0</v>
      </c>
      <c r="G123" s="99">
        <f t="shared" si="19"/>
        <v>0</v>
      </c>
      <c r="H123" s="99">
        <f t="shared" si="19"/>
        <v>0</v>
      </c>
      <c r="I123" s="99">
        <f t="shared" si="19"/>
        <v>0</v>
      </c>
      <c r="J123" s="99">
        <f t="shared" si="19"/>
        <v>105</v>
      </c>
      <c r="K123" s="99">
        <f t="shared" si="19"/>
        <v>0</v>
      </c>
      <c r="L123" s="99">
        <f t="shared" si="19"/>
        <v>0</v>
      </c>
      <c r="M123" s="99">
        <f t="shared" si="19"/>
        <v>0</v>
      </c>
      <c r="N123" s="99">
        <f t="shared" si="19"/>
        <v>0</v>
      </c>
      <c r="O123" s="99">
        <f t="shared" si="19"/>
        <v>0</v>
      </c>
      <c r="P123" s="99">
        <f t="shared" si="19"/>
        <v>0</v>
      </c>
      <c r="Q123" s="99">
        <f t="shared" si="19"/>
        <v>0</v>
      </c>
      <c r="R123" s="99">
        <f t="shared" si="19"/>
        <v>0</v>
      </c>
      <c r="S123" s="99">
        <f t="shared" si="19"/>
        <v>0</v>
      </c>
      <c r="T123" s="99">
        <f t="shared" si="19"/>
        <v>0</v>
      </c>
      <c r="U123" s="99">
        <f t="shared" si="19"/>
        <v>0</v>
      </c>
      <c r="V123" s="99">
        <f t="shared" si="19"/>
        <v>0</v>
      </c>
      <c r="W123" s="99">
        <f t="shared" si="19"/>
        <v>0</v>
      </c>
      <c r="X123" s="99">
        <f t="shared" si="19"/>
        <v>0</v>
      </c>
      <c r="Y123" s="99">
        <f t="shared" si="19"/>
        <v>0</v>
      </c>
      <c r="Z123" s="99">
        <f t="shared" si="19"/>
        <v>0</v>
      </c>
      <c r="AA123" s="99">
        <f t="shared" si="19"/>
        <v>0</v>
      </c>
      <c r="AB123" s="99">
        <f t="shared" si="19"/>
        <v>0</v>
      </c>
      <c r="AC123" s="99">
        <f t="shared" si="19"/>
        <v>0</v>
      </c>
      <c r="AD123" s="99">
        <f t="shared" si="19"/>
        <v>0</v>
      </c>
      <c r="AE123" s="99">
        <f t="shared" si="19"/>
        <v>0</v>
      </c>
      <c r="AF123" s="55"/>
    </row>
    <row r="124" spans="1:32" ht="45.75" thickBot="1">
      <c r="A124" s="171" t="s">
        <v>12</v>
      </c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3"/>
      <c r="AF124" s="33"/>
    </row>
    <row r="125" spans="1:32" ht="133.5" customHeight="1" thickBot="1">
      <c r="A125" s="100">
        <v>53</v>
      </c>
      <c r="B125" s="103" t="s">
        <v>81</v>
      </c>
      <c r="C125" s="35"/>
      <c r="D125" s="43"/>
      <c r="E125" s="43"/>
      <c r="F125" s="43"/>
      <c r="G125" s="43"/>
      <c r="H125" s="66">
        <v>17.8</v>
      </c>
      <c r="I125" s="66">
        <v>8.4</v>
      </c>
      <c r="J125" s="43"/>
      <c r="K125" s="43"/>
      <c r="L125" s="44"/>
      <c r="M125" s="78"/>
      <c r="N125" s="44"/>
      <c r="O125" s="89">
        <v>3</v>
      </c>
      <c r="P125" s="104">
        <v>3</v>
      </c>
      <c r="Q125" s="78"/>
      <c r="R125" s="44"/>
      <c r="S125" s="78"/>
      <c r="T125" s="44"/>
      <c r="U125" s="78"/>
      <c r="V125" s="44"/>
      <c r="W125" s="78"/>
      <c r="X125" s="44"/>
      <c r="Y125" s="78"/>
      <c r="Z125" s="43"/>
      <c r="AA125" s="43"/>
      <c r="AB125" s="43"/>
      <c r="AC125" s="43"/>
      <c r="AD125" s="43"/>
      <c r="AE125" s="37"/>
      <c r="AF125" s="33"/>
    </row>
    <row r="126" spans="1:33" ht="131.25" customHeight="1" thickBot="1">
      <c r="A126" s="61">
        <v>54</v>
      </c>
      <c r="B126" s="101" t="s">
        <v>127</v>
      </c>
      <c r="C126" s="35"/>
      <c r="D126" s="43"/>
      <c r="E126" s="43"/>
      <c r="F126" s="43"/>
      <c r="G126" s="43"/>
      <c r="H126" s="66">
        <v>11</v>
      </c>
      <c r="I126" s="66">
        <v>54.53</v>
      </c>
      <c r="J126" s="43"/>
      <c r="K126" s="43"/>
      <c r="L126" s="44"/>
      <c r="M126" s="89">
        <v>0.4</v>
      </c>
      <c r="N126" s="44"/>
      <c r="O126" s="89">
        <v>1.5</v>
      </c>
      <c r="P126" s="44"/>
      <c r="Q126" s="78"/>
      <c r="R126" s="44"/>
      <c r="S126" s="89">
        <v>24</v>
      </c>
      <c r="T126" s="44"/>
      <c r="U126" s="89">
        <v>6</v>
      </c>
      <c r="V126" s="44"/>
      <c r="W126" s="78"/>
      <c r="X126" s="44"/>
      <c r="Y126" s="78"/>
      <c r="Z126" s="43"/>
      <c r="AA126" s="43"/>
      <c r="AB126" s="43"/>
      <c r="AC126" s="43"/>
      <c r="AD126" s="43"/>
      <c r="AE126" s="37"/>
      <c r="AF126" s="33"/>
      <c r="AG126" s="23"/>
    </row>
    <row r="127" spans="1:32" ht="105.75" customHeight="1" thickBot="1">
      <c r="A127" s="61">
        <v>55</v>
      </c>
      <c r="B127" s="101" t="s">
        <v>89</v>
      </c>
      <c r="C127" s="63">
        <v>6.6</v>
      </c>
      <c r="D127" s="43"/>
      <c r="E127" s="66">
        <v>5</v>
      </c>
      <c r="F127" s="85"/>
      <c r="G127" s="43"/>
      <c r="H127" s="43"/>
      <c r="I127" s="66">
        <v>6.64</v>
      </c>
      <c r="J127" s="43"/>
      <c r="K127" s="43"/>
      <c r="L127" s="44"/>
      <c r="M127" s="78"/>
      <c r="N127" s="104">
        <v>1</v>
      </c>
      <c r="O127" s="89">
        <v>1</v>
      </c>
      <c r="P127" s="104">
        <v>2</v>
      </c>
      <c r="Q127" s="78"/>
      <c r="R127" s="44"/>
      <c r="S127" s="78"/>
      <c r="T127" s="104">
        <v>37</v>
      </c>
      <c r="U127" s="78"/>
      <c r="V127" s="44"/>
      <c r="W127" s="78"/>
      <c r="X127" s="44"/>
      <c r="Y127" s="78"/>
      <c r="Z127" s="43"/>
      <c r="AA127" s="43"/>
      <c r="AB127" s="43"/>
      <c r="AC127" s="43"/>
      <c r="AD127" s="50"/>
      <c r="AE127" s="37"/>
      <c r="AF127" s="33"/>
    </row>
    <row r="128" spans="1:32" ht="48" customHeight="1" thickBot="1">
      <c r="A128" s="61">
        <v>25</v>
      </c>
      <c r="B128" s="101" t="s">
        <v>16</v>
      </c>
      <c r="C128" s="36"/>
      <c r="D128" s="75"/>
      <c r="E128" s="75"/>
      <c r="F128" s="75"/>
      <c r="G128" s="75"/>
      <c r="H128" s="66">
        <v>92.4</v>
      </c>
      <c r="I128" s="43"/>
      <c r="J128" s="43"/>
      <c r="K128" s="43"/>
      <c r="L128" s="44"/>
      <c r="M128" s="37"/>
      <c r="N128" s="104">
        <v>3.96</v>
      </c>
      <c r="O128" s="37"/>
      <c r="P128" s="44"/>
      <c r="Q128" s="63">
        <v>16.5</v>
      </c>
      <c r="R128" s="44"/>
      <c r="S128" s="37"/>
      <c r="T128" s="44"/>
      <c r="U128" s="37"/>
      <c r="V128" s="37"/>
      <c r="W128" s="44"/>
      <c r="X128" s="37"/>
      <c r="Y128" s="37"/>
      <c r="Z128" s="37"/>
      <c r="AA128" s="37"/>
      <c r="AB128" s="37"/>
      <c r="AC128" s="37"/>
      <c r="AD128" s="37"/>
      <c r="AE128" s="37"/>
      <c r="AF128" s="33"/>
    </row>
    <row r="129" spans="1:32" ht="90.75" thickBot="1">
      <c r="A129" s="61">
        <v>8</v>
      </c>
      <c r="B129" s="97" t="s">
        <v>83</v>
      </c>
      <c r="C129" s="36"/>
      <c r="D129" s="37"/>
      <c r="E129" s="37"/>
      <c r="F129" s="37"/>
      <c r="G129" s="37"/>
      <c r="H129" s="37"/>
      <c r="I129" s="37"/>
      <c r="J129" s="37"/>
      <c r="K129" s="63">
        <v>15</v>
      </c>
      <c r="L129" s="37"/>
      <c r="M129" s="63">
        <v>6</v>
      </c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3"/>
    </row>
    <row r="130" spans="1:32" ht="45.75" thickBot="1">
      <c r="A130" s="61">
        <v>9</v>
      </c>
      <c r="B130" s="101" t="s">
        <v>9</v>
      </c>
      <c r="C130" s="105">
        <v>10</v>
      </c>
      <c r="D130" s="66"/>
      <c r="E130" s="43"/>
      <c r="F130" s="43"/>
      <c r="G130" s="43"/>
      <c r="H130" s="43"/>
      <c r="I130" s="43"/>
      <c r="J130" s="43"/>
      <c r="K130" s="43"/>
      <c r="L130" s="44"/>
      <c r="M130" s="78"/>
      <c r="N130" s="44"/>
      <c r="O130" s="78"/>
      <c r="P130" s="44"/>
      <c r="Q130" s="78"/>
      <c r="R130" s="44"/>
      <c r="S130" s="78"/>
      <c r="T130" s="44"/>
      <c r="U130" s="78"/>
      <c r="V130" s="44"/>
      <c r="W130" s="78"/>
      <c r="X130" s="44"/>
      <c r="Y130" s="78"/>
      <c r="Z130" s="43"/>
      <c r="AA130" s="43"/>
      <c r="AB130" s="43"/>
      <c r="AC130" s="43"/>
      <c r="AD130" s="43"/>
      <c r="AE130" s="78"/>
      <c r="AF130" s="33"/>
    </row>
    <row r="131" spans="1:32" ht="45.75" thickBot="1">
      <c r="A131" s="61">
        <v>10</v>
      </c>
      <c r="B131" s="101" t="s">
        <v>2</v>
      </c>
      <c r="C131" s="62"/>
      <c r="D131" s="66">
        <v>25</v>
      </c>
      <c r="E131" s="43"/>
      <c r="F131" s="43"/>
      <c r="G131" s="43"/>
      <c r="H131" s="43"/>
      <c r="I131" s="43"/>
      <c r="J131" s="43"/>
      <c r="K131" s="43"/>
      <c r="L131" s="73"/>
      <c r="M131" s="37"/>
      <c r="N131" s="75"/>
      <c r="O131" s="75"/>
      <c r="P131" s="75"/>
      <c r="Q131" s="75"/>
      <c r="R131" s="74"/>
      <c r="S131" s="37"/>
      <c r="T131" s="75"/>
      <c r="U131" s="75"/>
      <c r="V131" s="74"/>
      <c r="W131" s="37"/>
      <c r="X131" s="75"/>
      <c r="Y131" s="75"/>
      <c r="Z131" s="75"/>
      <c r="AA131" s="75"/>
      <c r="AB131" s="75"/>
      <c r="AC131" s="75"/>
      <c r="AD131" s="75"/>
      <c r="AE131" s="37"/>
      <c r="AF131" s="33"/>
    </row>
    <row r="132" spans="1:32" ht="45.75" thickBot="1">
      <c r="A132" s="76"/>
      <c r="B132" s="101" t="s">
        <v>0</v>
      </c>
      <c r="C132" s="99">
        <f>C125+C126+C127+C128+C129+C130</f>
        <v>16.6</v>
      </c>
      <c r="D132" s="99">
        <f>D131</f>
        <v>25</v>
      </c>
      <c r="E132" s="99">
        <f aca="true" t="shared" si="20" ref="E132:AE132">E125+E126+E127+E128+E129+E130</f>
        <v>5</v>
      </c>
      <c r="F132" s="99">
        <f t="shared" si="20"/>
        <v>0</v>
      </c>
      <c r="G132" s="99">
        <f t="shared" si="20"/>
        <v>0</v>
      </c>
      <c r="H132" s="99">
        <f t="shared" si="20"/>
        <v>121.2</v>
      </c>
      <c r="I132" s="99">
        <f>I125+I126+I127+I128+I129+I130+I131</f>
        <v>69.57</v>
      </c>
      <c r="J132" s="99">
        <f t="shared" si="20"/>
        <v>0</v>
      </c>
      <c r="K132" s="99">
        <f t="shared" si="20"/>
        <v>15</v>
      </c>
      <c r="L132" s="99">
        <f t="shared" si="20"/>
        <v>0</v>
      </c>
      <c r="M132" s="99">
        <f t="shared" si="20"/>
        <v>6.4</v>
      </c>
      <c r="N132" s="99">
        <f t="shared" si="20"/>
        <v>4.96</v>
      </c>
      <c r="O132" s="99">
        <f t="shared" si="20"/>
        <v>5.5</v>
      </c>
      <c r="P132" s="99">
        <f t="shared" si="20"/>
        <v>5</v>
      </c>
      <c r="Q132" s="99">
        <f t="shared" si="20"/>
        <v>16.5</v>
      </c>
      <c r="R132" s="99">
        <f t="shared" si="20"/>
        <v>0</v>
      </c>
      <c r="S132" s="99">
        <f t="shared" si="20"/>
        <v>24</v>
      </c>
      <c r="T132" s="99">
        <f t="shared" si="20"/>
        <v>37</v>
      </c>
      <c r="U132" s="99">
        <f t="shared" si="20"/>
        <v>6</v>
      </c>
      <c r="V132" s="99">
        <f t="shared" si="20"/>
        <v>0</v>
      </c>
      <c r="W132" s="99">
        <f t="shared" si="20"/>
        <v>0</v>
      </c>
      <c r="X132" s="99">
        <f t="shared" si="20"/>
        <v>0</v>
      </c>
      <c r="Y132" s="99">
        <f t="shared" si="20"/>
        <v>0</v>
      </c>
      <c r="Z132" s="99">
        <f t="shared" si="20"/>
        <v>0</v>
      </c>
      <c r="AA132" s="99">
        <f t="shared" si="20"/>
        <v>0</v>
      </c>
      <c r="AB132" s="99">
        <f t="shared" si="20"/>
        <v>0</v>
      </c>
      <c r="AC132" s="99">
        <f t="shared" si="20"/>
        <v>0</v>
      </c>
      <c r="AD132" s="99">
        <f t="shared" si="20"/>
        <v>0</v>
      </c>
      <c r="AE132" s="99">
        <f t="shared" si="20"/>
        <v>0</v>
      </c>
      <c r="AF132" s="33"/>
    </row>
    <row r="133" spans="1:32" ht="45.75" customHeight="1" thickBot="1">
      <c r="A133" s="158" t="s">
        <v>107</v>
      </c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9"/>
      <c r="AF133" s="33"/>
    </row>
    <row r="134" spans="1:32" ht="226.5" customHeight="1" thickBot="1">
      <c r="A134" s="61">
        <v>56</v>
      </c>
      <c r="B134" s="103" t="s">
        <v>70</v>
      </c>
      <c r="C134" s="71"/>
      <c r="D134" s="67"/>
      <c r="E134" s="67"/>
      <c r="F134" s="67"/>
      <c r="G134" s="67"/>
      <c r="H134" s="66"/>
      <c r="I134" s="66"/>
      <c r="J134" s="66"/>
      <c r="K134" s="63"/>
      <c r="L134" s="63"/>
      <c r="M134" s="63"/>
      <c r="N134" s="63"/>
      <c r="O134" s="63"/>
      <c r="P134" s="63"/>
      <c r="Q134" s="63">
        <v>170</v>
      </c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3"/>
    </row>
    <row r="135" spans="1:32" ht="225.75" customHeight="1" thickBot="1">
      <c r="A135" s="61">
        <v>57</v>
      </c>
      <c r="B135" s="101" t="s">
        <v>75</v>
      </c>
      <c r="C135" s="50"/>
      <c r="D135" s="75"/>
      <c r="E135" s="67"/>
      <c r="F135" s="75"/>
      <c r="G135" s="75"/>
      <c r="H135" s="43"/>
      <c r="I135" s="43"/>
      <c r="J135" s="43"/>
      <c r="K135" s="43"/>
      <c r="L135" s="66">
        <v>30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33"/>
    </row>
    <row r="136" spans="1:32" ht="46.5" customHeight="1" thickBot="1">
      <c r="A136" s="76"/>
      <c r="B136" s="101" t="s">
        <v>0</v>
      </c>
      <c r="C136" s="102">
        <f>C134+C135</f>
        <v>0</v>
      </c>
      <c r="D136" s="102">
        <f aca="true" t="shared" si="21" ref="D136:AE136">D134+D135</f>
        <v>0</v>
      </c>
      <c r="E136" s="102">
        <f t="shared" si="21"/>
        <v>0</v>
      </c>
      <c r="F136" s="102">
        <f t="shared" si="21"/>
        <v>0</v>
      </c>
      <c r="G136" s="102">
        <f t="shared" si="21"/>
        <v>0</v>
      </c>
      <c r="H136" s="102">
        <f t="shared" si="21"/>
        <v>0</v>
      </c>
      <c r="I136" s="102">
        <f t="shared" si="21"/>
        <v>0</v>
      </c>
      <c r="J136" s="102">
        <f t="shared" si="21"/>
        <v>0</v>
      </c>
      <c r="K136" s="102">
        <f t="shared" si="21"/>
        <v>0</v>
      </c>
      <c r="L136" s="102">
        <f t="shared" si="21"/>
        <v>30</v>
      </c>
      <c r="M136" s="102">
        <f t="shared" si="21"/>
        <v>0</v>
      </c>
      <c r="N136" s="102">
        <f t="shared" si="21"/>
        <v>0</v>
      </c>
      <c r="O136" s="102">
        <f t="shared" si="21"/>
        <v>0</v>
      </c>
      <c r="P136" s="102">
        <f t="shared" si="21"/>
        <v>0</v>
      </c>
      <c r="Q136" s="102">
        <f t="shared" si="21"/>
        <v>170</v>
      </c>
      <c r="R136" s="102">
        <f t="shared" si="21"/>
        <v>0</v>
      </c>
      <c r="S136" s="102">
        <f t="shared" si="21"/>
        <v>0</v>
      </c>
      <c r="T136" s="102">
        <f t="shared" si="21"/>
        <v>0</v>
      </c>
      <c r="U136" s="102">
        <f t="shared" si="21"/>
        <v>0</v>
      </c>
      <c r="V136" s="102">
        <f t="shared" si="21"/>
        <v>0</v>
      </c>
      <c r="W136" s="102">
        <f t="shared" si="21"/>
        <v>0</v>
      </c>
      <c r="X136" s="102">
        <f t="shared" si="21"/>
        <v>0</v>
      </c>
      <c r="Y136" s="102">
        <f t="shared" si="21"/>
        <v>0</v>
      </c>
      <c r="Z136" s="102">
        <f t="shared" si="21"/>
        <v>0</v>
      </c>
      <c r="AA136" s="102">
        <f t="shared" si="21"/>
        <v>0</v>
      </c>
      <c r="AB136" s="102">
        <f t="shared" si="21"/>
        <v>0</v>
      </c>
      <c r="AC136" s="102">
        <f t="shared" si="21"/>
        <v>0</v>
      </c>
      <c r="AD136" s="102">
        <f t="shared" si="21"/>
        <v>0</v>
      </c>
      <c r="AE136" s="102">
        <f t="shared" si="21"/>
        <v>0</v>
      </c>
      <c r="AF136" s="33"/>
    </row>
    <row r="137" spans="1:32" ht="54.75" customHeight="1" thickBot="1">
      <c r="A137" s="158" t="s">
        <v>106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7"/>
      <c r="AF137" s="33"/>
    </row>
    <row r="138" spans="1:32" ht="93.75" customHeight="1" thickBot="1">
      <c r="A138" s="61">
        <v>58</v>
      </c>
      <c r="B138" s="101" t="s">
        <v>103</v>
      </c>
      <c r="C138" s="36"/>
      <c r="D138" s="87"/>
      <c r="E138" s="87"/>
      <c r="F138" s="87"/>
      <c r="G138" s="87"/>
      <c r="H138" s="43"/>
      <c r="I138" s="66">
        <v>29.23</v>
      </c>
      <c r="J138" s="66"/>
      <c r="K138" s="66"/>
      <c r="L138" s="104"/>
      <c r="M138" s="63"/>
      <c r="N138" s="104"/>
      <c r="O138" s="63">
        <v>3</v>
      </c>
      <c r="P138" s="44"/>
      <c r="Q138" s="37"/>
      <c r="R138" s="44"/>
      <c r="S138" s="37"/>
      <c r="T138" s="44"/>
      <c r="U138" s="37"/>
      <c r="V138" s="37"/>
      <c r="W138" s="44"/>
      <c r="X138" s="37"/>
      <c r="Y138" s="37"/>
      <c r="Z138" s="37"/>
      <c r="AA138" s="37"/>
      <c r="AB138" s="37"/>
      <c r="AC138" s="37"/>
      <c r="AD138" s="37"/>
      <c r="AE138" s="37"/>
      <c r="AF138" s="33"/>
    </row>
    <row r="139" spans="1:32" ht="54" customHeight="1" thickBot="1">
      <c r="A139" s="100">
        <v>59</v>
      </c>
      <c r="B139" s="103" t="s">
        <v>129</v>
      </c>
      <c r="C139" s="35"/>
      <c r="D139" s="43"/>
      <c r="E139" s="66">
        <v>0.5</v>
      </c>
      <c r="F139" s="43"/>
      <c r="G139" s="43"/>
      <c r="H139" s="43"/>
      <c r="I139" s="66">
        <v>12.68</v>
      </c>
      <c r="J139" s="43"/>
      <c r="K139" s="43"/>
      <c r="L139" s="44"/>
      <c r="M139" s="95"/>
      <c r="N139" s="104">
        <v>1.1</v>
      </c>
      <c r="O139" s="95"/>
      <c r="P139" s="44"/>
      <c r="Q139" s="93"/>
      <c r="R139" s="44"/>
      <c r="S139" s="95"/>
      <c r="T139" s="44"/>
      <c r="U139" s="89">
        <v>10</v>
      </c>
      <c r="V139" s="44"/>
      <c r="W139" s="95"/>
      <c r="X139" s="44"/>
      <c r="Y139" s="95"/>
      <c r="Z139" s="43"/>
      <c r="AA139" s="43"/>
      <c r="AB139" s="43"/>
      <c r="AC139" s="43"/>
      <c r="AD139" s="66">
        <v>100.65</v>
      </c>
      <c r="AE139" s="37"/>
      <c r="AF139" s="33"/>
    </row>
    <row r="140" spans="1:32" ht="96" customHeight="1" thickBot="1">
      <c r="A140" s="61">
        <v>60</v>
      </c>
      <c r="B140" s="101" t="s">
        <v>130</v>
      </c>
      <c r="C140" s="35"/>
      <c r="D140" s="43"/>
      <c r="E140" s="43"/>
      <c r="F140" s="43"/>
      <c r="G140" s="66">
        <v>36.63</v>
      </c>
      <c r="H140" s="43"/>
      <c r="I140" s="43"/>
      <c r="J140" s="43"/>
      <c r="K140" s="43"/>
      <c r="L140" s="44"/>
      <c r="M140" s="78"/>
      <c r="N140" s="120">
        <v>3.96</v>
      </c>
      <c r="O140" s="78"/>
      <c r="P140" s="44"/>
      <c r="Q140" s="76"/>
      <c r="R140" s="44"/>
      <c r="S140" s="78"/>
      <c r="T140" s="44"/>
      <c r="U140" s="78"/>
      <c r="V140" s="44"/>
      <c r="W140" s="78"/>
      <c r="X140" s="44"/>
      <c r="Y140" s="78"/>
      <c r="Z140" s="43"/>
      <c r="AA140" s="43"/>
      <c r="AB140" s="43"/>
      <c r="AC140" s="43"/>
      <c r="AD140" s="43"/>
      <c r="AE140" s="37"/>
      <c r="AF140" s="33"/>
    </row>
    <row r="141" spans="1:32" ht="45.75" thickBot="1">
      <c r="A141" s="121">
        <v>61</v>
      </c>
      <c r="B141" s="101" t="s">
        <v>122</v>
      </c>
      <c r="C141" s="35"/>
      <c r="D141" s="75"/>
      <c r="E141" s="75"/>
      <c r="F141" s="75"/>
      <c r="G141" s="75"/>
      <c r="H141" s="43"/>
      <c r="I141" s="43"/>
      <c r="J141" s="43"/>
      <c r="K141" s="43"/>
      <c r="L141" s="44"/>
      <c r="M141" s="37"/>
      <c r="N141" s="44"/>
      <c r="O141" s="37"/>
      <c r="P141" s="44"/>
      <c r="Q141" s="37"/>
      <c r="R141" s="44"/>
      <c r="S141" s="37"/>
      <c r="T141" s="44"/>
      <c r="U141" s="37"/>
      <c r="V141" s="44"/>
      <c r="W141" s="42"/>
      <c r="X141" s="44"/>
      <c r="Y141" s="37"/>
      <c r="Z141" s="43"/>
      <c r="AA141" s="66">
        <v>175</v>
      </c>
      <c r="AB141" s="43"/>
      <c r="AC141" s="43"/>
      <c r="AD141" s="43"/>
      <c r="AE141" s="37"/>
      <c r="AF141" s="33"/>
    </row>
    <row r="142" spans="1:32" ht="45.75" thickBot="1">
      <c r="A142" s="61">
        <v>17</v>
      </c>
      <c r="B142" s="101" t="s">
        <v>9</v>
      </c>
      <c r="C142" s="63">
        <v>20</v>
      </c>
      <c r="D142" s="66"/>
      <c r="E142" s="43"/>
      <c r="F142" s="43"/>
      <c r="G142" s="43"/>
      <c r="H142" s="43"/>
      <c r="I142" s="43"/>
      <c r="J142" s="43"/>
      <c r="K142" s="43"/>
      <c r="L142" s="44"/>
      <c r="M142" s="78"/>
      <c r="N142" s="44"/>
      <c r="O142" s="78"/>
      <c r="P142" s="44"/>
      <c r="Q142" s="78"/>
      <c r="R142" s="44"/>
      <c r="S142" s="78"/>
      <c r="T142" s="44"/>
      <c r="U142" s="78"/>
      <c r="V142" s="44"/>
      <c r="W142" s="78"/>
      <c r="X142" s="44"/>
      <c r="Y142" s="78"/>
      <c r="Z142" s="43"/>
      <c r="AA142" s="43"/>
      <c r="AB142" s="43"/>
      <c r="AC142" s="43"/>
      <c r="AD142" s="43"/>
      <c r="AE142" s="37"/>
      <c r="AF142" s="33"/>
    </row>
    <row r="143" spans="1:32" ht="45.75" thickBot="1">
      <c r="A143" s="121">
        <v>50</v>
      </c>
      <c r="B143" s="101" t="s">
        <v>2</v>
      </c>
      <c r="C143" s="63"/>
      <c r="D143" s="67">
        <v>20</v>
      </c>
      <c r="E143" s="75"/>
      <c r="F143" s="75"/>
      <c r="G143" s="75"/>
      <c r="H143" s="43"/>
      <c r="I143" s="43"/>
      <c r="J143" s="43"/>
      <c r="K143" s="43"/>
      <c r="L143" s="44"/>
      <c r="M143" s="37"/>
      <c r="N143" s="44"/>
      <c r="O143" s="37"/>
      <c r="P143" s="44"/>
      <c r="Q143" s="37"/>
      <c r="R143" s="44"/>
      <c r="S143" s="37"/>
      <c r="T143" s="44"/>
      <c r="U143" s="37"/>
      <c r="V143" s="44"/>
      <c r="W143" s="42"/>
      <c r="X143" s="44"/>
      <c r="Y143" s="37"/>
      <c r="Z143" s="43"/>
      <c r="AA143" s="43"/>
      <c r="AB143" s="43"/>
      <c r="AC143" s="43"/>
      <c r="AD143" s="43"/>
      <c r="AE143" s="37"/>
      <c r="AF143" s="33"/>
    </row>
    <row r="144" spans="1:32" ht="57.75" customHeight="1" thickBot="1">
      <c r="A144" s="76"/>
      <c r="B144" s="101" t="s">
        <v>0</v>
      </c>
      <c r="C144" s="99">
        <f>C138+C139+C140+C141+C142+C143</f>
        <v>20</v>
      </c>
      <c r="D144" s="99">
        <f aca="true" t="shared" si="22" ref="D144:AE144">D138+D139+D140+D141+D142+D143</f>
        <v>20</v>
      </c>
      <c r="E144" s="99">
        <f t="shared" si="22"/>
        <v>0.5</v>
      </c>
      <c r="F144" s="99">
        <f t="shared" si="22"/>
        <v>0</v>
      </c>
      <c r="G144" s="99">
        <f t="shared" si="22"/>
        <v>36.63</v>
      </c>
      <c r="H144" s="99">
        <f t="shared" si="22"/>
        <v>0</v>
      </c>
      <c r="I144" s="99">
        <f t="shared" si="22"/>
        <v>41.91</v>
      </c>
      <c r="J144" s="99">
        <f t="shared" si="22"/>
        <v>0</v>
      </c>
      <c r="K144" s="99">
        <f t="shared" si="22"/>
        <v>0</v>
      </c>
      <c r="L144" s="99">
        <f t="shared" si="22"/>
        <v>0</v>
      </c>
      <c r="M144" s="99">
        <f t="shared" si="22"/>
        <v>0</v>
      </c>
      <c r="N144" s="99">
        <f t="shared" si="22"/>
        <v>5.0600000000000005</v>
      </c>
      <c r="O144" s="99">
        <f t="shared" si="22"/>
        <v>3</v>
      </c>
      <c r="P144" s="99">
        <f t="shared" si="22"/>
        <v>0</v>
      </c>
      <c r="Q144" s="99">
        <f t="shared" si="22"/>
        <v>0</v>
      </c>
      <c r="R144" s="99">
        <f t="shared" si="22"/>
        <v>0</v>
      </c>
      <c r="S144" s="99">
        <f t="shared" si="22"/>
        <v>0</v>
      </c>
      <c r="T144" s="99">
        <f t="shared" si="22"/>
        <v>0</v>
      </c>
      <c r="U144" s="99">
        <f t="shared" si="22"/>
        <v>10</v>
      </c>
      <c r="V144" s="99">
        <f t="shared" si="22"/>
        <v>0</v>
      </c>
      <c r="W144" s="99">
        <f t="shared" si="22"/>
        <v>0</v>
      </c>
      <c r="X144" s="99">
        <f t="shared" si="22"/>
        <v>0</v>
      </c>
      <c r="Y144" s="99">
        <f t="shared" si="22"/>
        <v>0</v>
      </c>
      <c r="Z144" s="99">
        <f t="shared" si="22"/>
        <v>0</v>
      </c>
      <c r="AA144" s="99">
        <f t="shared" si="22"/>
        <v>175</v>
      </c>
      <c r="AB144" s="99">
        <f t="shared" si="22"/>
        <v>0</v>
      </c>
      <c r="AC144" s="99">
        <f t="shared" si="22"/>
        <v>0</v>
      </c>
      <c r="AD144" s="99">
        <f t="shared" si="22"/>
        <v>100.65</v>
      </c>
      <c r="AE144" s="99">
        <f t="shared" si="22"/>
        <v>0</v>
      </c>
      <c r="AF144" s="33"/>
    </row>
    <row r="145" spans="1:32" ht="135.75" thickBot="1">
      <c r="A145" s="76"/>
      <c r="B145" s="101" t="s">
        <v>67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63">
        <v>2.85</v>
      </c>
      <c r="Z145" s="37"/>
      <c r="AA145" s="37"/>
      <c r="AB145" s="37"/>
      <c r="AC145" s="37"/>
      <c r="AD145" s="37"/>
      <c r="AE145" s="37"/>
      <c r="AF145" s="33"/>
    </row>
    <row r="146" spans="1:32" ht="60.75" customHeight="1" thickBot="1">
      <c r="A146" s="76"/>
      <c r="B146" s="101" t="s">
        <v>5</v>
      </c>
      <c r="C146" s="37">
        <f aca="true" t="shared" si="23" ref="C146:X146">C120+C123+C132+C136+C144</f>
        <v>56.6</v>
      </c>
      <c r="D146" s="37">
        <f t="shared" si="23"/>
        <v>45</v>
      </c>
      <c r="E146" s="37">
        <f t="shared" si="23"/>
        <v>5.5</v>
      </c>
      <c r="F146" s="37">
        <f t="shared" si="23"/>
        <v>0</v>
      </c>
      <c r="G146" s="37">
        <f t="shared" si="23"/>
        <v>36.63</v>
      </c>
      <c r="H146" s="37">
        <f t="shared" si="23"/>
        <v>121.2</v>
      </c>
      <c r="I146" s="37">
        <f t="shared" si="23"/>
        <v>111.47999999999999</v>
      </c>
      <c r="J146" s="37">
        <f t="shared" si="23"/>
        <v>105</v>
      </c>
      <c r="K146" s="37">
        <f t="shared" si="23"/>
        <v>15</v>
      </c>
      <c r="L146" s="37">
        <f t="shared" si="23"/>
        <v>30</v>
      </c>
      <c r="M146" s="37">
        <f t="shared" si="23"/>
        <v>13.8</v>
      </c>
      <c r="N146" s="37">
        <f t="shared" si="23"/>
        <v>16.020000000000003</v>
      </c>
      <c r="O146" s="37">
        <f t="shared" si="23"/>
        <v>8.5</v>
      </c>
      <c r="P146" s="37">
        <f t="shared" si="23"/>
        <v>5</v>
      </c>
      <c r="Q146" s="37">
        <f t="shared" si="23"/>
        <v>326.3</v>
      </c>
      <c r="R146" s="37">
        <f t="shared" si="23"/>
        <v>0</v>
      </c>
      <c r="S146" s="37">
        <f t="shared" si="23"/>
        <v>24</v>
      </c>
      <c r="T146" s="37">
        <f t="shared" si="23"/>
        <v>37</v>
      </c>
      <c r="U146" s="37">
        <f t="shared" si="23"/>
        <v>16</v>
      </c>
      <c r="V146" s="37">
        <f t="shared" si="23"/>
        <v>0</v>
      </c>
      <c r="W146" s="37">
        <f t="shared" si="23"/>
        <v>0.57</v>
      </c>
      <c r="X146" s="37">
        <f t="shared" si="23"/>
        <v>0</v>
      </c>
      <c r="Y146" s="37">
        <f>Y145</f>
        <v>2.85</v>
      </c>
      <c r="Z146" s="37">
        <f aca="true" t="shared" si="24" ref="Z146:AE146">Z120+Z123+Z132+Z136+Z144</f>
        <v>0</v>
      </c>
      <c r="AA146" s="37">
        <f t="shared" si="24"/>
        <v>175</v>
      </c>
      <c r="AB146" s="37">
        <f t="shared" si="24"/>
        <v>10</v>
      </c>
      <c r="AC146" s="37">
        <f t="shared" si="24"/>
        <v>0</v>
      </c>
      <c r="AD146" s="37">
        <f t="shared" si="24"/>
        <v>100.65</v>
      </c>
      <c r="AE146" s="37">
        <f t="shared" si="24"/>
        <v>0</v>
      </c>
      <c r="AF146" s="33"/>
    </row>
    <row r="147" spans="1:32" ht="44.25" customHeight="1" thickBot="1">
      <c r="A147" s="158" t="s">
        <v>155</v>
      </c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9"/>
      <c r="AF147" s="33"/>
    </row>
    <row r="148" spans="1:32" ht="45.75" thickBot="1">
      <c r="A148" s="158" t="s">
        <v>97</v>
      </c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9"/>
      <c r="AF148" s="33"/>
    </row>
    <row r="149" spans="1:32" ht="38.25" customHeight="1" thickBot="1">
      <c r="A149" s="160" t="s">
        <v>11</v>
      </c>
      <c r="B149" s="162" t="s">
        <v>8</v>
      </c>
      <c r="C149" s="164" t="s">
        <v>9</v>
      </c>
      <c r="D149" s="166" t="s">
        <v>2</v>
      </c>
      <c r="E149" s="166" t="s">
        <v>24</v>
      </c>
      <c r="F149" s="166" t="s">
        <v>25</v>
      </c>
      <c r="G149" s="166" t="s">
        <v>58</v>
      </c>
      <c r="H149" s="168" t="s">
        <v>27</v>
      </c>
      <c r="I149" s="168" t="s">
        <v>28</v>
      </c>
      <c r="J149" s="168" t="s">
        <v>29</v>
      </c>
      <c r="K149" s="168" t="s">
        <v>30</v>
      </c>
      <c r="L149" s="168" t="s">
        <v>31</v>
      </c>
      <c r="M149" s="168" t="s">
        <v>32</v>
      </c>
      <c r="N149" s="168" t="s">
        <v>33</v>
      </c>
      <c r="O149" s="168" t="s">
        <v>34</v>
      </c>
      <c r="P149" s="168" t="s">
        <v>35</v>
      </c>
      <c r="Q149" s="168" t="s">
        <v>36</v>
      </c>
      <c r="R149" s="168" t="s">
        <v>37</v>
      </c>
      <c r="S149" s="168" t="s">
        <v>38</v>
      </c>
      <c r="T149" s="168" t="s">
        <v>39</v>
      </c>
      <c r="U149" s="168" t="s">
        <v>40</v>
      </c>
      <c r="V149" s="168" t="s">
        <v>41</v>
      </c>
      <c r="W149" s="168" t="s">
        <v>48</v>
      </c>
      <c r="X149" s="168" t="s">
        <v>54</v>
      </c>
      <c r="Y149" s="168" t="s">
        <v>44</v>
      </c>
      <c r="Z149" s="64"/>
      <c r="AA149" s="64"/>
      <c r="AB149" s="64"/>
      <c r="AC149" s="64"/>
      <c r="AD149" s="64"/>
      <c r="AE149" s="64"/>
      <c r="AF149" s="33"/>
    </row>
    <row r="150" spans="1:32" ht="292.5" customHeight="1" thickBot="1">
      <c r="A150" s="161"/>
      <c r="B150" s="163"/>
      <c r="C150" s="165"/>
      <c r="D150" s="167"/>
      <c r="E150" s="167"/>
      <c r="F150" s="167"/>
      <c r="G150" s="167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65" t="s">
        <v>55</v>
      </c>
      <c r="AA150" s="65" t="s">
        <v>56</v>
      </c>
      <c r="AB150" s="65" t="s">
        <v>59</v>
      </c>
      <c r="AC150" s="65" t="s">
        <v>60</v>
      </c>
      <c r="AD150" s="65" t="s">
        <v>125</v>
      </c>
      <c r="AE150" s="65" t="s">
        <v>45</v>
      </c>
      <c r="AF150" s="33"/>
    </row>
    <row r="151" spans="1:32" ht="45.75" thickBot="1">
      <c r="A151" s="61">
        <v>1</v>
      </c>
      <c r="B151" s="62">
        <v>2</v>
      </c>
      <c r="C151" s="71">
        <v>3</v>
      </c>
      <c r="D151" s="109">
        <v>4</v>
      </c>
      <c r="E151" s="62">
        <v>5</v>
      </c>
      <c r="F151" s="62">
        <v>6</v>
      </c>
      <c r="G151" s="62">
        <v>7</v>
      </c>
      <c r="H151" s="71" t="s">
        <v>50</v>
      </c>
      <c r="I151" s="109">
        <v>9</v>
      </c>
      <c r="J151" s="62">
        <v>10</v>
      </c>
      <c r="K151" s="62">
        <v>11</v>
      </c>
      <c r="L151" s="62">
        <v>12</v>
      </c>
      <c r="M151" s="62">
        <v>13</v>
      </c>
      <c r="N151" s="110">
        <v>14</v>
      </c>
      <c r="O151" s="62">
        <v>15</v>
      </c>
      <c r="P151" s="110">
        <v>16</v>
      </c>
      <c r="Q151" s="62">
        <v>17</v>
      </c>
      <c r="R151" s="110">
        <v>18</v>
      </c>
      <c r="S151" s="62">
        <v>19</v>
      </c>
      <c r="T151" s="110">
        <v>20</v>
      </c>
      <c r="U151" s="62">
        <v>21</v>
      </c>
      <c r="V151" s="110">
        <v>22</v>
      </c>
      <c r="W151" s="62">
        <v>23</v>
      </c>
      <c r="X151" s="110">
        <v>24</v>
      </c>
      <c r="Y151" s="62">
        <v>25</v>
      </c>
      <c r="Z151" s="111">
        <v>26</v>
      </c>
      <c r="AA151" s="111">
        <v>27</v>
      </c>
      <c r="AB151" s="111">
        <v>28</v>
      </c>
      <c r="AC151" s="111">
        <v>29</v>
      </c>
      <c r="AD151" s="111">
        <v>30</v>
      </c>
      <c r="AE151" s="62">
        <v>31</v>
      </c>
      <c r="AF151" s="33"/>
    </row>
    <row r="152" spans="1:32" ht="45.75" thickBot="1">
      <c r="A152" s="158" t="s">
        <v>72</v>
      </c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9"/>
      <c r="AF152" s="33"/>
    </row>
    <row r="153" spans="1:32" ht="53.25" customHeight="1" thickBot="1">
      <c r="A153" s="61">
        <v>14</v>
      </c>
      <c r="B153" s="101" t="s">
        <v>118</v>
      </c>
      <c r="C153" s="62"/>
      <c r="D153" s="66"/>
      <c r="E153" s="66"/>
      <c r="F153" s="66"/>
      <c r="G153" s="66"/>
      <c r="H153" s="66"/>
      <c r="I153" s="66"/>
      <c r="J153" s="66"/>
      <c r="K153" s="66"/>
      <c r="L153" s="89"/>
      <c r="M153" s="104"/>
      <c r="N153" s="89"/>
      <c r="O153" s="104"/>
      <c r="P153" s="89">
        <v>40</v>
      </c>
      <c r="Q153" s="44"/>
      <c r="R153" s="78"/>
      <c r="S153" s="44"/>
      <c r="T153" s="78"/>
      <c r="U153" s="44"/>
      <c r="V153" s="78"/>
      <c r="W153" s="44"/>
      <c r="X153" s="78"/>
      <c r="Y153" s="37"/>
      <c r="Z153" s="37"/>
      <c r="AA153" s="37"/>
      <c r="AB153" s="37"/>
      <c r="AC153" s="37"/>
      <c r="AD153" s="37"/>
      <c r="AE153" s="37"/>
      <c r="AF153" s="33"/>
    </row>
    <row r="154" spans="1:32" ht="98.25" customHeight="1" thickBot="1">
      <c r="A154" s="61">
        <v>62</v>
      </c>
      <c r="B154" s="101" t="s">
        <v>131</v>
      </c>
      <c r="C154" s="35"/>
      <c r="D154" s="43"/>
      <c r="E154" s="43"/>
      <c r="F154" s="43"/>
      <c r="G154" s="66">
        <v>8.02</v>
      </c>
      <c r="H154" s="43"/>
      <c r="I154" s="43"/>
      <c r="J154" s="43"/>
      <c r="K154" s="66">
        <v>13</v>
      </c>
      <c r="L154" s="78"/>
      <c r="M154" s="104">
        <v>7.64</v>
      </c>
      <c r="N154" s="89">
        <v>0.92</v>
      </c>
      <c r="O154" s="44"/>
      <c r="P154" s="89">
        <v>11</v>
      </c>
      <c r="Q154" s="104">
        <v>10</v>
      </c>
      <c r="R154" s="89">
        <v>90.37</v>
      </c>
      <c r="S154" s="44"/>
      <c r="T154" s="78"/>
      <c r="U154" s="44"/>
      <c r="V154" s="78"/>
      <c r="W154" s="44"/>
      <c r="X154" s="78"/>
      <c r="Y154" s="37"/>
      <c r="Z154" s="37"/>
      <c r="AA154" s="37"/>
      <c r="AB154" s="37"/>
      <c r="AC154" s="37"/>
      <c r="AD154" s="37"/>
      <c r="AE154" s="37"/>
      <c r="AF154" s="33"/>
    </row>
    <row r="155" spans="1:33" s="23" customFormat="1" ht="98.25" customHeight="1" thickBot="1">
      <c r="A155" s="61">
        <v>63</v>
      </c>
      <c r="B155" s="98" t="s">
        <v>53</v>
      </c>
      <c r="C155" s="35"/>
      <c r="D155" s="78"/>
      <c r="E155" s="78"/>
      <c r="F155" s="78"/>
      <c r="G155" s="78"/>
      <c r="H155" s="78"/>
      <c r="I155" s="78"/>
      <c r="J155" s="78"/>
      <c r="K155" s="78"/>
      <c r="L155" s="78"/>
      <c r="M155" s="89">
        <v>7.3</v>
      </c>
      <c r="N155" s="78"/>
      <c r="O155" s="78"/>
      <c r="P155" s="78"/>
      <c r="Q155" s="89">
        <v>75</v>
      </c>
      <c r="R155" s="78"/>
      <c r="S155" s="78"/>
      <c r="T155" s="78"/>
      <c r="U155" s="78"/>
      <c r="V155" s="78"/>
      <c r="W155" s="78"/>
      <c r="X155" s="89">
        <v>1.37</v>
      </c>
      <c r="Y155" s="78"/>
      <c r="Z155" s="78"/>
      <c r="AA155" s="78"/>
      <c r="AB155" s="78"/>
      <c r="AC155" s="78"/>
      <c r="AD155" s="78"/>
      <c r="AE155" s="78"/>
      <c r="AF155" s="33"/>
      <c r="AG155" s="21"/>
    </row>
    <row r="156" spans="1:32" ht="90.75" thickBot="1">
      <c r="A156" s="61">
        <v>36</v>
      </c>
      <c r="B156" s="101" t="s">
        <v>121</v>
      </c>
      <c r="C156" s="66">
        <v>20</v>
      </c>
      <c r="D156" s="66"/>
      <c r="E156" s="66"/>
      <c r="F156" s="66"/>
      <c r="G156" s="66"/>
      <c r="H156" s="66"/>
      <c r="I156" s="66"/>
      <c r="J156" s="66"/>
      <c r="K156" s="66"/>
      <c r="L156" s="89"/>
      <c r="M156" s="104"/>
      <c r="N156" s="89">
        <v>5</v>
      </c>
      <c r="O156" s="104"/>
      <c r="P156" s="89"/>
      <c r="Q156" s="104"/>
      <c r="R156" s="89"/>
      <c r="S156" s="104"/>
      <c r="T156" s="89"/>
      <c r="U156" s="104"/>
      <c r="V156" s="89">
        <v>6</v>
      </c>
      <c r="W156" s="44"/>
      <c r="X156" s="78"/>
      <c r="Y156" s="78"/>
      <c r="Z156" s="43"/>
      <c r="AA156" s="43"/>
      <c r="AB156" s="43"/>
      <c r="AC156" s="43"/>
      <c r="AD156" s="43"/>
      <c r="AE156" s="78"/>
      <c r="AF156" s="33"/>
    </row>
    <row r="157" spans="1:32" ht="45.75" thickBot="1">
      <c r="A157" s="76"/>
      <c r="B157" s="101" t="s">
        <v>0</v>
      </c>
      <c r="C157" s="99">
        <f>C153+C154+C155+C156</f>
        <v>20</v>
      </c>
      <c r="D157" s="99">
        <f aca="true" t="shared" si="25" ref="D157:AE157">D153+D154+D155+D156</f>
        <v>0</v>
      </c>
      <c r="E157" s="99">
        <f t="shared" si="25"/>
        <v>0</v>
      </c>
      <c r="F157" s="99">
        <f t="shared" si="25"/>
        <v>0</v>
      </c>
      <c r="G157" s="99">
        <f t="shared" si="25"/>
        <v>8.02</v>
      </c>
      <c r="H157" s="99">
        <f t="shared" si="25"/>
        <v>0</v>
      </c>
      <c r="I157" s="99">
        <f t="shared" si="25"/>
        <v>0</v>
      </c>
      <c r="J157" s="99">
        <f t="shared" si="25"/>
        <v>0</v>
      </c>
      <c r="K157" s="99">
        <f t="shared" si="25"/>
        <v>13</v>
      </c>
      <c r="L157" s="99">
        <f t="shared" si="25"/>
        <v>0</v>
      </c>
      <c r="M157" s="99">
        <f t="shared" si="25"/>
        <v>14.94</v>
      </c>
      <c r="N157" s="99">
        <f t="shared" si="25"/>
        <v>5.92</v>
      </c>
      <c r="O157" s="99">
        <f t="shared" si="25"/>
        <v>0</v>
      </c>
      <c r="P157" s="99">
        <f t="shared" si="25"/>
        <v>51</v>
      </c>
      <c r="Q157" s="99">
        <f t="shared" si="25"/>
        <v>85</v>
      </c>
      <c r="R157" s="99">
        <f t="shared" si="25"/>
        <v>90.37</v>
      </c>
      <c r="S157" s="99">
        <f t="shared" si="25"/>
        <v>0</v>
      </c>
      <c r="T157" s="99">
        <f t="shared" si="25"/>
        <v>0</v>
      </c>
      <c r="U157" s="99">
        <f t="shared" si="25"/>
        <v>0</v>
      </c>
      <c r="V157" s="99">
        <f t="shared" si="25"/>
        <v>6</v>
      </c>
      <c r="W157" s="99">
        <f t="shared" si="25"/>
        <v>0</v>
      </c>
      <c r="X157" s="99">
        <f t="shared" si="25"/>
        <v>1.37</v>
      </c>
      <c r="Y157" s="99">
        <f t="shared" si="25"/>
        <v>0</v>
      </c>
      <c r="Z157" s="99">
        <f t="shared" si="25"/>
        <v>0</v>
      </c>
      <c r="AA157" s="99">
        <f t="shared" si="25"/>
        <v>0</v>
      </c>
      <c r="AB157" s="99">
        <f t="shared" si="25"/>
        <v>0</v>
      </c>
      <c r="AC157" s="99">
        <f t="shared" si="25"/>
        <v>0</v>
      </c>
      <c r="AD157" s="99">
        <f t="shared" si="25"/>
        <v>0</v>
      </c>
      <c r="AE157" s="99">
        <f t="shared" si="25"/>
        <v>0</v>
      </c>
      <c r="AF157" s="33"/>
    </row>
    <row r="158" spans="1:32" ht="49.5" customHeight="1" thickBot="1">
      <c r="A158" s="47"/>
      <c r="B158" s="153" t="s">
        <v>73</v>
      </c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5"/>
      <c r="AF158" s="33"/>
    </row>
    <row r="159" spans="1:32" ht="172.5" customHeight="1" thickBot="1">
      <c r="A159" s="100">
        <v>64</v>
      </c>
      <c r="B159" s="101" t="s">
        <v>64</v>
      </c>
      <c r="C159" s="63"/>
      <c r="D159" s="63"/>
      <c r="E159" s="63"/>
      <c r="F159" s="63"/>
      <c r="G159" s="63"/>
      <c r="H159" s="63"/>
      <c r="I159" s="63"/>
      <c r="J159" s="66">
        <v>102</v>
      </c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3"/>
    </row>
    <row r="160" spans="1:32" ht="45.75" thickBot="1">
      <c r="A160" s="42"/>
      <c r="B160" s="97" t="s">
        <v>10</v>
      </c>
      <c r="C160" s="99">
        <f>C159</f>
        <v>0</v>
      </c>
      <c r="D160" s="99">
        <f aca="true" t="shared" si="26" ref="D160:AE160">D159</f>
        <v>0</v>
      </c>
      <c r="E160" s="99">
        <f t="shared" si="26"/>
        <v>0</v>
      </c>
      <c r="F160" s="99">
        <f t="shared" si="26"/>
        <v>0</v>
      </c>
      <c r="G160" s="99">
        <f t="shared" si="26"/>
        <v>0</v>
      </c>
      <c r="H160" s="99">
        <f t="shared" si="26"/>
        <v>0</v>
      </c>
      <c r="I160" s="99">
        <f t="shared" si="26"/>
        <v>0</v>
      </c>
      <c r="J160" s="99">
        <f t="shared" si="26"/>
        <v>102</v>
      </c>
      <c r="K160" s="99">
        <f t="shared" si="26"/>
        <v>0</v>
      </c>
      <c r="L160" s="99">
        <f t="shared" si="26"/>
        <v>0</v>
      </c>
      <c r="M160" s="99">
        <f t="shared" si="26"/>
        <v>0</v>
      </c>
      <c r="N160" s="99">
        <f t="shared" si="26"/>
        <v>0</v>
      </c>
      <c r="O160" s="99">
        <f t="shared" si="26"/>
        <v>0</v>
      </c>
      <c r="P160" s="99">
        <f t="shared" si="26"/>
        <v>0</v>
      </c>
      <c r="Q160" s="99">
        <f t="shared" si="26"/>
        <v>0</v>
      </c>
      <c r="R160" s="99">
        <f t="shared" si="26"/>
        <v>0</v>
      </c>
      <c r="S160" s="99">
        <f t="shared" si="26"/>
        <v>0</v>
      </c>
      <c r="T160" s="99">
        <f t="shared" si="26"/>
        <v>0</v>
      </c>
      <c r="U160" s="99">
        <f t="shared" si="26"/>
        <v>0</v>
      </c>
      <c r="V160" s="99">
        <f t="shared" si="26"/>
        <v>0</v>
      </c>
      <c r="W160" s="99">
        <f t="shared" si="26"/>
        <v>0</v>
      </c>
      <c r="X160" s="99">
        <f t="shared" si="26"/>
        <v>0</v>
      </c>
      <c r="Y160" s="99">
        <f t="shared" si="26"/>
        <v>0</v>
      </c>
      <c r="Z160" s="99">
        <f t="shared" si="26"/>
        <v>0</v>
      </c>
      <c r="AA160" s="99">
        <f t="shared" si="26"/>
        <v>0</v>
      </c>
      <c r="AB160" s="99">
        <f t="shared" si="26"/>
        <v>0</v>
      </c>
      <c r="AC160" s="99">
        <f t="shared" si="26"/>
        <v>0</v>
      </c>
      <c r="AD160" s="99">
        <f t="shared" si="26"/>
        <v>0</v>
      </c>
      <c r="AE160" s="99">
        <f t="shared" si="26"/>
        <v>0</v>
      </c>
      <c r="AF160" s="33"/>
    </row>
    <row r="161" spans="1:32" ht="45.75" thickBot="1">
      <c r="A161" s="171" t="s">
        <v>12</v>
      </c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3"/>
      <c r="AF161" s="33"/>
    </row>
    <row r="162" spans="1:32" ht="55.5" customHeight="1" thickBot="1">
      <c r="A162" s="100">
        <v>65</v>
      </c>
      <c r="B162" s="101" t="s">
        <v>132</v>
      </c>
      <c r="C162" s="35"/>
      <c r="D162" s="43"/>
      <c r="E162" s="43"/>
      <c r="F162" s="43"/>
      <c r="G162" s="43"/>
      <c r="H162" s="66">
        <v>17.96</v>
      </c>
      <c r="I162" s="43"/>
      <c r="J162" s="43"/>
      <c r="K162" s="43"/>
      <c r="L162" s="78"/>
      <c r="M162" s="44"/>
      <c r="N162" s="78"/>
      <c r="O162" s="104">
        <v>2</v>
      </c>
      <c r="P162" s="78"/>
      <c r="Q162" s="44"/>
      <c r="R162" s="78"/>
      <c r="S162" s="44"/>
      <c r="T162" s="89">
        <v>21</v>
      </c>
      <c r="U162" s="44"/>
      <c r="V162" s="78"/>
      <c r="W162" s="44"/>
      <c r="X162" s="78"/>
      <c r="Y162" s="78"/>
      <c r="Z162" s="43"/>
      <c r="AA162" s="43"/>
      <c r="AB162" s="43"/>
      <c r="AC162" s="43"/>
      <c r="AD162" s="43"/>
      <c r="AE162" s="37"/>
      <c r="AF162" s="33"/>
    </row>
    <row r="163" spans="1:32" ht="93" customHeight="1" thickBot="1">
      <c r="A163" s="61">
        <v>66</v>
      </c>
      <c r="B163" s="101" t="s">
        <v>133</v>
      </c>
      <c r="C163" s="42"/>
      <c r="D163" s="43"/>
      <c r="E163" s="43"/>
      <c r="F163" s="43"/>
      <c r="G163" s="66">
        <v>9.8</v>
      </c>
      <c r="H163" s="66">
        <v>35</v>
      </c>
      <c r="I163" s="90">
        <v>16.25</v>
      </c>
      <c r="J163" s="43"/>
      <c r="K163" s="43"/>
      <c r="L163" s="78"/>
      <c r="M163" s="44"/>
      <c r="N163" s="63">
        <v>1.5</v>
      </c>
      <c r="O163" s="44"/>
      <c r="P163" s="78"/>
      <c r="Q163" s="44"/>
      <c r="R163" s="78"/>
      <c r="S163" s="104">
        <v>24</v>
      </c>
      <c r="T163" s="78"/>
      <c r="U163" s="44"/>
      <c r="V163" s="78"/>
      <c r="W163" s="44"/>
      <c r="X163" s="78"/>
      <c r="Y163" s="78"/>
      <c r="Z163" s="43"/>
      <c r="AA163" s="43"/>
      <c r="AB163" s="43"/>
      <c r="AC163" s="43"/>
      <c r="AD163" s="43"/>
      <c r="AE163" s="37"/>
      <c r="AF163" s="33"/>
    </row>
    <row r="164" spans="1:32" ht="90.75" thickBot="1">
      <c r="A164" s="116" t="s">
        <v>161</v>
      </c>
      <c r="B164" s="101" t="s">
        <v>82</v>
      </c>
      <c r="C164" s="63">
        <v>6.68</v>
      </c>
      <c r="D164" s="43"/>
      <c r="E164" s="43"/>
      <c r="F164" s="43"/>
      <c r="G164" s="90">
        <v>8.5</v>
      </c>
      <c r="H164" s="43"/>
      <c r="I164" s="43"/>
      <c r="J164" s="43"/>
      <c r="K164" s="43"/>
      <c r="L164" s="37"/>
      <c r="M164" s="37"/>
      <c r="N164" s="63">
        <v>0.5</v>
      </c>
      <c r="O164" s="37"/>
      <c r="P164" s="37"/>
      <c r="Q164" s="37"/>
      <c r="R164" s="37"/>
      <c r="S164" s="63">
        <v>28.5</v>
      </c>
      <c r="T164" s="37"/>
      <c r="U164" s="37"/>
      <c r="V164" s="37"/>
      <c r="W164" s="37"/>
      <c r="X164" s="43"/>
      <c r="Y164" s="78"/>
      <c r="Z164" s="43"/>
      <c r="AA164" s="43"/>
      <c r="AB164" s="43"/>
      <c r="AC164" s="43"/>
      <c r="AD164" s="43"/>
      <c r="AE164" s="37"/>
      <c r="AF164" s="33"/>
    </row>
    <row r="165" spans="1:32" ht="54" customHeight="1" thickBot="1">
      <c r="A165" s="61">
        <v>68</v>
      </c>
      <c r="B165" s="101" t="s">
        <v>71</v>
      </c>
      <c r="C165" s="56"/>
      <c r="D165" s="43"/>
      <c r="E165" s="66">
        <v>1.32</v>
      </c>
      <c r="F165" s="43"/>
      <c r="G165" s="43"/>
      <c r="H165" s="43"/>
      <c r="I165" s="66">
        <v>152.62</v>
      </c>
      <c r="J165" s="43"/>
      <c r="K165" s="43"/>
      <c r="L165" s="37"/>
      <c r="M165" s="63"/>
      <c r="N165" s="63">
        <v>5</v>
      </c>
      <c r="O165" s="37"/>
      <c r="P165" s="37"/>
      <c r="Q165" s="37"/>
      <c r="R165" s="37"/>
      <c r="S165" s="37"/>
      <c r="T165" s="78"/>
      <c r="U165" s="78"/>
      <c r="V165" s="78"/>
      <c r="W165" s="78"/>
      <c r="X165" s="43"/>
      <c r="Y165" s="43"/>
      <c r="Z165" s="43"/>
      <c r="AA165" s="43"/>
      <c r="AB165" s="43"/>
      <c r="AC165" s="43"/>
      <c r="AD165" s="43"/>
      <c r="AE165" s="37"/>
      <c r="AF165" s="33"/>
    </row>
    <row r="166" spans="1:32" ht="90.75" thickBot="1">
      <c r="A166" s="61">
        <v>46</v>
      </c>
      <c r="B166" s="101" t="s">
        <v>79</v>
      </c>
      <c r="C166" s="37"/>
      <c r="D166" s="43"/>
      <c r="E166" s="66">
        <v>1</v>
      </c>
      <c r="F166" s="43"/>
      <c r="G166" s="43"/>
      <c r="H166" s="43"/>
      <c r="I166" s="66">
        <v>4.4</v>
      </c>
      <c r="J166" s="43"/>
      <c r="K166" s="43"/>
      <c r="L166" s="43"/>
      <c r="M166" s="43"/>
      <c r="N166" s="66">
        <v>0.6</v>
      </c>
      <c r="O166" s="43"/>
      <c r="P166" s="43"/>
      <c r="Q166" s="43"/>
      <c r="R166" s="43"/>
      <c r="S166" s="43"/>
      <c r="T166" s="43"/>
      <c r="U166" s="43"/>
      <c r="V166" s="43"/>
      <c r="W166" s="54"/>
      <c r="X166" s="78"/>
      <c r="Y166" s="78"/>
      <c r="Z166" s="78"/>
      <c r="AA166" s="78"/>
      <c r="AB166" s="78"/>
      <c r="AC166" s="78"/>
      <c r="AD166" s="78"/>
      <c r="AE166" s="37"/>
      <c r="AF166" s="33"/>
    </row>
    <row r="167" spans="1:32" ht="45.75" thickBot="1">
      <c r="A167" s="61">
        <v>26</v>
      </c>
      <c r="B167" s="101" t="s">
        <v>87</v>
      </c>
      <c r="C167" s="36"/>
      <c r="D167" s="75"/>
      <c r="E167" s="75"/>
      <c r="F167" s="91">
        <v>4.75</v>
      </c>
      <c r="G167" s="75"/>
      <c r="H167" s="43"/>
      <c r="I167" s="43"/>
      <c r="J167" s="66">
        <v>15</v>
      </c>
      <c r="K167" s="43"/>
      <c r="L167" s="44"/>
      <c r="M167" s="63">
        <v>8</v>
      </c>
      <c r="N167" s="44"/>
      <c r="O167" s="37"/>
      <c r="P167" s="44"/>
      <c r="Q167" s="37"/>
      <c r="R167" s="44"/>
      <c r="S167" s="37"/>
      <c r="T167" s="44"/>
      <c r="U167" s="37"/>
      <c r="V167" s="37"/>
      <c r="W167" s="44"/>
      <c r="X167" s="37"/>
      <c r="Y167" s="37"/>
      <c r="Z167" s="37"/>
      <c r="AA167" s="37"/>
      <c r="AB167" s="37"/>
      <c r="AC167" s="37"/>
      <c r="AD167" s="37"/>
      <c r="AE167" s="37"/>
      <c r="AF167" s="33"/>
    </row>
    <row r="168" spans="1:32" ht="45.75" thickBot="1">
      <c r="A168" s="61">
        <v>9</v>
      </c>
      <c r="B168" s="101" t="s">
        <v>9</v>
      </c>
      <c r="C168" s="105">
        <v>10</v>
      </c>
      <c r="D168" s="66"/>
      <c r="E168" s="43"/>
      <c r="F168" s="43"/>
      <c r="G168" s="43"/>
      <c r="H168" s="43"/>
      <c r="I168" s="43"/>
      <c r="J168" s="43"/>
      <c r="K168" s="43"/>
      <c r="L168" s="78"/>
      <c r="M168" s="44"/>
      <c r="N168" s="78"/>
      <c r="O168" s="44"/>
      <c r="P168" s="78"/>
      <c r="Q168" s="44"/>
      <c r="R168" s="78"/>
      <c r="S168" s="44"/>
      <c r="T168" s="78"/>
      <c r="U168" s="44"/>
      <c r="V168" s="78"/>
      <c r="W168" s="44"/>
      <c r="X168" s="78"/>
      <c r="Y168" s="78"/>
      <c r="Z168" s="43"/>
      <c r="AA168" s="43"/>
      <c r="AB168" s="43"/>
      <c r="AC168" s="43"/>
      <c r="AD168" s="43"/>
      <c r="AE168" s="37"/>
      <c r="AF168" s="33"/>
    </row>
    <row r="169" spans="1:32" ht="45.75" thickBot="1">
      <c r="A169" s="61">
        <v>10</v>
      </c>
      <c r="B169" s="101" t="s">
        <v>2</v>
      </c>
      <c r="C169" s="62"/>
      <c r="D169" s="66">
        <v>25</v>
      </c>
      <c r="E169" s="43"/>
      <c r="F169" s="43"/>
      <c r="G169" s="43"/>
      <c r="H169" s="43"/>
      <c r="I169" s="43"/>
      <c r="J169" s="43"/>
      <c r="K169" s="43"/>
      <c r="L169" s="78"/>
      <c r="M169" s="44"/>
      <c r="N169" s="78"/>
      <c r="O169" s="44"/>
      <c r="P169" s="78"/>
      <c r="Q169" s="44"/>
      <c r="R169" s="78"/>
      <c r="S169" s="44"/>
      <c r="T169" s="78"/>
      <c r="U169" s="44"/>
      <c r="V169" s="78"/>
      <c r="W169" s="44"/>
      <c r="X169" s="78"/>
      <c r="Y169" s="78"/>
      <c r="Z169" s="43"/>
      <c r="AA169" s="43"/>
      <c r="AB169" s="43"/>
      <c r="AC169" s="43"/>
      <c r="AD169" s="43"/>
      <c r="AE169" s="37"/>
      <c r="AF169" s="33"/>
    </row>
    <row r="170" spans="1:32" ht="45.75" thickBot="1">
      <c r="A170" s="61"/>
      <c r="B170" s="101" t="s">
        <v>0</v>
      </c>
      <c r="C170" s="99">
        <f>C162+C163+C164+C165+C166+C167+C168+C169</f>
        <v>16.68</v>
      </c>
      <c r="D170" s="99">
        <f aca="true" t="shared" si="27" ref="D170:AE170">D162+D163+D164+D165+D166+D167+D168+D169</f>
        <v>25</v>
      </c>
      <c r="E170" s="99">
        <f t="shared" si="27"/>
        <v>2.3200000000000003</v>
      </c>
      <c r="F170" s="107">
        <f t="shared" si="27"/>
        <v>4.75</v>
      </c>
      <c r="G170" s="107">
        <f t="shared" si="27"/>
        <v>18.3</v>
      </c>
      <c r="H170" s="99">
        <f t="shared" si="27"/>
        <v>52.96</v>
      </c>
      <c r="I170" s="107">
        <f>I162+I163+I164+I165+I166+I167+I168+I169</f>
        <v>173.27</v>
      </c>
      <c r="J170" s="99">
        <f t="shared" si="27"/>
        <v>15</v>
      </c>
      <c r="K170" s="99">
        <f t="shared" si="27"/>
        <v>0</v>
      </c>
      <c r="L170" s="99">
        <f t="shared" si="27"/>
        <v>0</v>
      </c>
      <c r="M170" s="99">
        <f t="shared" si="27"/>
        <v>8</v>
      </c>
      <c r="N170" s="99">
        <f t="shared" si="27"/>
        <v>7.6</v>
      </c>
      <c r="O170" s="99">
        <f t="shared" si="27"/>
        <v>2</v>
      </c>
      <c r="P170" s="99">
        <f t="shared" si="27"/>
        <v>0</v>
      </c>
      <c r="Q170" s="99">
        <f t="shared" si="27"/>
        <v>0</v>
      </c>
      <c r="R170" s="99">
        <f t="shared" si="27"/>
        <v>0</v>
      </c>
      <c r="S170" s="99">
        <f t="shared" si="27"/>
        <v>52.5</v>
      </c>
      <c r="T170" s="99">
        <f t="shared" si="27"/>
        <v>21</v>
      </c>
      <c r="U170" s="99">
        <f t="shared" si="27"/>
        <v>0</v>
      </c>
      <c r="V170" s="99">
        <f t="shared" si="27"/>
        <v>0</v>
      </c>
      <c r="W170" s="99">
        <f t="shared" si="27"/>
        <v>0</v>
      </c>
      <c r="X170" s="99">
        <f t="shared" si="27"/>
        <v>0</v>
      </c>
      <c r="Y170" s="99">
        <f t="shared" si="27"/>
        <v>0</v>
      </c>
      <c r="Z170" s="99">
        <f t="shared" si="27"/>
        <v>0</v>
      </c>
      <c r="AA170" s="99">
        <f t="shared" si="27"/>
        <v>0</v>
      </c>
      <c r="AB170" s="99">
        <f t="shared" si="27"/>
        <v>0</v>
      </c>
      <c r="AC170" s="99">
        <f t="shared" si="27"/>
        <v>0</v>
      </c>
      <c r="AD170" s="99">
        <f t="shared" si="27"/>
        <v>0</v>
      </c>
      <c r="AE170" s="99">
        <f t="shared" si="27"/>
        <v>0</v>
      </c>
      <c r="AF170" s="33"/>
    </row>
    <row r="171" spans="1:33" s="25" customFormat="1" ht="45.75" customHeight="1" thickBot="1">
      <c r="A171" s="158" t="s">
        <v>107</v>
      </c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9"/>
      <c r="AF171" s="33"/>
      <c r="AG171" s="21"/>
    </row>
    <row r="172" spans="1:32" ht="57.75" customHeight="1" thickBot="1">
      <c r="A172" s="61">
        <v>11</v>
      </c>
      <c r="B172" s="103" t="s">
        <v>114</v>
      </c>
      <c r="C172" s="36"/>
      <c r="D172" s="75"/>
      <c r="E172" s="75"/>
      <c r="F172" s="75"/>
      <c r="G172" s="75"/>
      <c r="H172" s="43"/>
      <c r="I172" s="43"/>
      <c r="J172" s="43"/>
      <c r="K172" s="43"/>
      <c r="L172" s="44"/>
      <c r="M172" s="37"/>
      <c r="N172" s="44"/>
      <c r="O172" s="37"/>
      <c r="P172" s="44"/>
      <c r="Q172" s="63">
        <v>160</v>
      </c>
      <c r="R172" s="44"/>
      <c r="S172" s="37"/>
      <c r="T172" s="44"/>
      <c r="U172" s="37"/>
      <c r="V172" s="37"/>
      <c r="W172" s="44"/>
      <c r="X172" s="37"/>
      <c r="Y172" s="37"/>
      <c r="Z172" s="37"/>
      <c r="AA172" s="37"/>
      <c r="AB172" s="37"/>
      <c r="AC172" s="37"/>
      <c r="AD172" s="37"/>
      <c r="AE172" s="37"/>
      <c r="AF172" s="33"/>
    </row>
    <row r="173" spans="1:32" ht="136.5" customHeight="1" thickBot="1">
      <c r="A173" s="61">
        <v>69</v>
      </c>
      <c r="B173" s="98" t="s">
        <v>80</v>
      </c>
      <c r="C173" s="114"/>
      <c r="D173" s="106"/>
      <c r="E173" s="89">
        <v>24.59</v>
      </c>
      <c r="F173" s="106"/>
      <c r="G173" s="106"/>
      <c r="H173" s="106"/>
      <c r="I173" s="106"/>
      <c r="J173" s="106"/>
      <c r="K173" s="106"/>
      <c r="L173" s="106"/>
      <c r="M173" s="89">
        <v>1.4</v>
      </c>
      <c r="N173" s="89">
        <v>0.86</v>
      </c>
      <c r="O173" s="89">
        <v>0.83</v>
      </c>
      <c r="P173" s="89">
        <v>2.6</v>
      </c>
      <c r="Q173" s="89">
        <v>8</v>
      </c>
      <c r="R173" s="89">
        <v>18.12</v>
      </c>
      <c r="S173" s="95"/>
      <c r="T173" s="95"/>
      <c r="U173" s="95"/>
      <c r="V173" s="95"/>
      <c r="W173" s="93"/>
      <c r="X173" s="95"/>
      <c r="Y173" s="95"/>
      <c r="Z173" s="95"/>
      <c r="AA173" s="95"/>
      <c r="AB173" s="95"/>
      <c r="AC173" s="95"/>
      <c r="AD173" s="95"/>
      <c r="AE173" s="108">
        <v>0.602</v>
      </c>
      <c r="AF173" s="33"/>
    </row>
    <row r="174" spans="1:32" ht="48.75" customHeight="1" thickBot="1">
      <c r="A174" s="76"/>
      <c r="B174" s="101" t="s">
        <v>0</v>
      </c>
      <c r="C174" s="99">
        <f>C172+C173</f>
        <v>0</v>
      </c>
      <c r="D174" s="99">
        <f aca="true" t="shared" si="28" ref="D174:AE174">D172+D173</f>
        <v>0</v>
      </c>
      <c r="E174" s="99">
        <f t="shared" si="28"/>
        <v>24.59</v>
      </c>
      <c r="F174" s="99">
        <f t="shared" si="28"/>
        <v>0</v>
      </c>
      <c r="G174" s="99">
        <f t="shared" si="28"/>
        <v>0</v>
      </c>
      <c r="H174" s="99">
        <f t="shared" si="28"/>
        <v>0</v>
      </c>
      <c r="I174" s="99">
        <f t="shared" si="28"/>
        <v>0</v>
      </c>
      <c r="J174" s="99">
        <f t="shared" si="28"/>
        <v>0</v>
      </c>
      <c r="K174" s="99">
        <f t="shared" si="28"/>
        <v>0</v>
      </c>
      <c r="L174" s="99">
        <f t="shared" si="28"/>
        <v>0</v>
      </c>
      <c r="M174" s="99">
        <f t="shared" si="28"/>
        <v>1.4</v>
      </c>
      <c r="N174" s="99">
        <f t="shared" si="28"/>
        <v>0.86</v>
      </c>
      <c r="O174" s="99">
        <f t="shared" si="28"/>
        <v>0.83</v>
      </c>
      <c r="P174" s="99">
        <f t="shared" si="28"/>
        <v>2.6</v>
      </c>
      <c r="Q174" s="99">
        <f t="shared" si="28"/>
        <v>168</v>
      </c>
      <c r="R174" s="99">
        <f t="shared" si="28"/>
        <v>18.12</v>
      </c>
      <c r="S174" s="99">
        <f t="shared" si="28"/>
        <v>0</v>
      </c>
      <c r="T174" s="99">
        <f t="shared" si="28"/>
        <v>0</v>
      </c>
      <c r="U174" s="99">
        <f t="shared" si="28"/>
        <v>0</v>
      </c>
      <c r="V174" s="99">
        <f t="shared" si="28"/>
        <v>0</v>
      </c>
      <c r="W174" s="99">
        <f t="shared" si="28"/>
        <v>0</v>
      </c>
      <c r="X174" s="99">
        <f t="shared" si="28"/>
        <v>0</v>
      </c>
      <c r="Y174" s="99">
        <f t="shared" si="28"/>
        <v>0</v>
      </c>
      <c r="Z174" s="99">
        <f t="shared" si="28"/>
        <v>0</v>
      </c>
      <c r="AA174" s="99">
        <f t="shared" si="28"/>
        <v>0</v>
      </c>
      <c r="AB174" s="99">
        <f t="shared" si="28"/>
        <v>0</v>
      </c>
      <c r="AC174" s="99">
        <f t="shared" si="28"/>
        <v>0</v>
      </c>
      <c r="AD174" s="99">
        <f t="shared" si="28"/>
        <v>0</v>
      </c>
      <c r="AE174" s="107">
        <f t="shared" si="28"/>
        <v>0.602</v>
      </c>
      <c r="AF174" s="33"/>
    </row>
    <row r="175" spans="1:32" ht="60.75" customHeight="1" thickBot="1">
      <c r="A175" s="158" t="s">
        <v>106</v>
      </c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7"/>
      <c r="AF175" s="33"/>
    </row>
    <row r="176" spans="1:32" ht="138" customHeight="1" thickBot="1">
      <c r="A176" s="100">
        <v>21</v>
      </c>
      <c r="B176" s="103" t="s">
        <v>78</v>
      </c>
      <c r="C176" s="62"/>
      <c r="D176" s="67"/>
      <c r="E176" s="67"/>
      <c r="F176" s="67"/>
      <c r="G176" s="67"/>
      <c r="H176" s="66"/>
      <c r="I176" s="66">
        <v>30</v>
      </c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37"/>
      <c r="AF176" s="55"/>
    </row>
    <row r="177" spans="1:32" ht="48.75" customHeight="1" thickBot="1">
      <c r="A177" s="112">
        <v>70</v>
      </c>
      <c r="B177" s="97" t="s">
        <v>134</v>
      </c>
      <c r="C177" s="35"/>
      <c r="D177" s="75"/>
      <c r="E177" s="67">
        <v>1.12</v>
      </c>
      <c r="F177" s="75"/>
      <c r="G177" s="75"/>
      <c r="H177" s="90">
        <v>48</v>
      </c>
      <c r="I177" s="66">
        <v>90</v>
      </c>
      <c r="J177" s="43"/>
      <c r="K177" s="43"/>
      <c r="L177" s="44"/>
      <c r="M177" s="37"/>
      <c r="N177" s="104">
        <v>1.12</v>
      </c>
      <c r="O177" s="63">
        <v>6</v>
      </c>
      <c r="P177" s="44"/>
      <c r="Q177" s="37"/>
      <c r="R177" s="44"/>
      <c r="S177" s="37"/>
      <c r="T177" s="44"/>
      <c r="U177" s="63">
        <v>13.5</v>
      </c>
      <c r="V177" s="44"/>
      <c r="W177" s="42"/>
      <c r="X177" s="44"/>
      <c r="Y177" s="37"/>
      <c r="Z177" s="43"/>
      <c r="AA177" s="43"/>
      <c r="AB177" s="43"/>
      <c r="AC177" s="43"/>
      <c r="AD177" s="43"/>
      <c r="AE177" s="37"/>
      <c r="AF177" s="55"/>
    </row>
    <row r="178" spans="1:32" ht="45.75" thickBot="1">
      <c r="A178" s="121">
        <v>71</v>
      </c>
      <c r="B178" s="101" t="s">
        <v>84</v>
      </c>
      <c r="C178" s="35"/>
      <c r="D178" s="75"/>
      <c r="E178" s="43"/>
      <c r="F178" s="75"/>
      <c r="G178" s="75"/>
      <c r="H178" s="43"/>
      <c r="I178" s="43"/>
      <c r="J178" s="43"/>
      <c r="K178" s="43"/>
      <c r="L178" s="44"/>
      <c r="M178" s="63">
        <v>8</v>
      </c>
      <c r="N178" s="44"/>
      <c r="O178" s="37"/>
      <c r="P178" s="44"/>
      <c r="Q178" s="63">
        <v>53.25</v>
      </c>
      <c r="R178" s="44"/>
      <c r="S178" s="37"/>
      <c r="T178" s="44"/>
      <c r="U178" s="37"/>
      <c r="V178" s="44"/>
      <c r="W178" s="100">
        <v>0.59</v>
      </c>
      <c r="X178" s="44"/>
      <c r="Y178" s="37"/>
      <c r="Z178" s="43"/>
      <c r="AA178" s="43"/>
      <c r="AB178" s="43"/>
      <c r="AC178" s="43"/>
      <c r="AD178" s="43"/>
      <c r="AE178" s="37"/>
      <c r="AF178" s="55"/>
    </row>
    <row r="179" spans="1:32" ht="45.75" thickBot="1">
      <c r="A179" s="61">
        <v>72</v>
      </c>
      <c r="B179" s="101" t="s">
        <v>9</v>
      </c>
      <c r="C179" s="63">
        <v>30</v>
      </c>
      <c r="D179" s="66"/>
      <c r="E179" s="43"/>
      <c r="F179" s="43"/>
      <c r="G179" s="43"/>
      <c r="H179" s="43"/>
      <c r="I179" s="43"/>
      <c r="J179" s="43"/>
      <c r="K179" s="43"/>
      <c r="L179" s="44"/>
      <c r="M179" s="78"/>
      <c r="N179" s="44"/>
      <c r="O179" s="78"/>
      <c r="P179" s="44"/>
      <c r="Q179" s="78"/>
      <c r="R179" s="44"/>
      <c r="S179" s="78"/>
      <c r="T179" s="44"/>
      <c r="U179" s="78"/>
      <c r="V179" s="44"/>
      <c r="W179" s="78"/>
      <c r="X179" s="44"/>
      <c r="Y179" s="78"/>
      <c r="Z179" s="43"/>
      <c r="AA179" s="43"/>
      <c r="AB179" s="43"/>
      <c r="AC179" s="43"/>
      <c r="AD179" s="43"/>
      <c r="AE179" s="37"/>
      <c r="AF179" s="55"/>
    </row>
    <row r="180" spans="1:32" ht="45.75" thickBot="1">
      <c r="A180" s="61">
        <v>73</v>
      </c>
      <c r="B180" s="101" t="s">
        <v>2</v>
      </c>
      <c r="C180" s="63"/>
      <c r="D180" s="66">
        <v>10</v>
      </c>
      <c r="E180" s="43"/>
      <c r="F180" s="43"/>
      <c r="G180" s="43"/>
      <c r="H180" s="43"/>
      <c r="I180" s="43"/>
      <c r="J180" s="43"/>
      <c r="K180" s="43"/>
      <c r="L180" s="44"/>
      <c r="M180" s="78"/>
      <c r="N180" s="44"/>
      <c r="O180" s="78"/>
      <c r="P180" s="44"/>
      <c r="Q180" s="78"/>
      <c r="R180" s="44"/>
      <c r="S180" s="78"/>
      <c r="T180" s="44"/>
      <c r="U180" s="78"/>
      <c r="V180" s="44"/>
      <c r="W180" s="78"/>
      <c r="X180" s="44"/>
      <c r="Y180" s="78"/>
      <c r="Z180" s="43"/>
      <c r="AA180" s="43"/>
      <c r="AB180" s="43"/>
      <c r="AC180" s="43"/>
      <c r="AD180" s="43"/>
      <c r="AE180" s="37"/>
      <c r="AF180" s="55"/>
    </row>
    <row r="181" spans="1:32" ht="51.75" customHeight="1" thickBot="1">
      <c r="A181" s="76"/>
      <c r="B181" s="101" t="s">
        <v>10</v>
      </c>
      <c r="C181" s="115">
        <f>C176+C177+C178+C179+C180</f>
        <v>30</v>
      </c>
      <c r="D181" s="115">
        <f aca="true" t="shared" si="29" ref="D181:AE181">D176+D177+D178+D179+D180</f>
        <v>10</v>
      </c>
      <c r="E181" s="115">
        <f t="shared" si="29"/>
        <v>1.12</v>
      </c>
      <c r="F181" s="115">
        <f t="shared" si="29"/>
        <v>0</v>
      </c>
      <c r="G181" s="115">
        <f t="shared" si="29"/>
        <v>0</v>
      </c>
      <c r="H181" s="122">
        <f t="shared" si="29"/>
        <v>48</v>
      </c>
      <c r="I181" s="115">
        <f t="shared" si="29"/>
        <v>120</v>
      </c>
      <c r="J181" s="115">
        <f t="shared" si="29"/>
        <v>0</v>
      </c>
      <c r="K181" s="115">
        <f t="shared" si="29"/>
        <v>0</v>
      </c>
      <c r="L181" s="115">
        <f t="shared" si="29"/>
        <v>0</v>
      </c>
      <c r="M181" s="115">
        <f t="shared" si="29"/>
        <v>8</v>
      </c>
      <c r="N181" s="115">
        <f t="shared" si="29"/>
        <v>1.12</v>
      </c>
      <c r="O181" s="115">
        <f t="shared" si="29"/>
        <v>6</v>
      </c>
      <c r="P181" s="115">
        <f t="shared" si="29"/>
        <v>0</v>
      </c>
      <c r="Q181" s="115">
        <f t="shared" si="29"/>
        <v>53.25</v>
      </c>
      <c r="R181" s="115">
        <f t="shared" si="29"/>
        <v>0</v>
      </c>
      <c r="S181" s="115">
        <f t="shared" si="29"/>
        <v>0</v>
      </c>
      <c r="T181" s="115">
        <f t="shared" si="29"/>
        <v>0</v>
      </c>
      <c r="U181" s="115">
        <f t="shared" si="29"/>
        <v>13.5</v>
      </c>
      <c r="V181" s="115">
        <f t="shared" si="29"/>
        <v>0</v>
      </c>
      <c r="W181" s="115">
        <f t="shared" si="29"/>
        <v>0.59</v>
      </c>
      <c r="X181" s="115">
        <f t="shared" si="29"/>
        <v>0</v>
      </c>
      <c r="Y181" s="115">
        <f t="shared" si="29"/>
        <v>0</v>
      </c>
      <c r="Z181" s="115">
        <f t="shared" si="29"/>
        <v>0</v>
      </c>
      <c r="AA181" s="115">
        <f t="shared" si="29"/>
        <v>0</v>
      </c>
      <c r="AB181" s="115">
        <f t="shared" si="29"/>
        <v>0</v>
      </c>
      <c r="AC181" s="115">
        <f t="shared" si="29"/>
        <v>0</v>
      </c>
      <c r="AD181" s="115">
        <f t="shared" si="29"/>
        <v>0</v>
      </c>
      <c r="AE181" s="115">
        <f t="shared" si="29"/>
        <v>0</v>
      </c>
      <c r="AF181" s="33"/>
    </row>
    <row r="182" spans="1:32" ht="135.75" thickBot="1">
      <c r="A182" s="76"/>
      <c r="B182" s="101" t="s">
        <v>67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63">
        <v>2.85</v>
      </c>
      <c r="Z182" s="37"/>
      <c r="AA182" s="37"/>
      <c r="AB182" s="37"/>
      <c r="AC182" s="37"/>
      <c r="AD182" s="37"/>
      <c r="AE182" s="37"/>
      <c r="AF182" s="33"/>
    </row>
    <row r="183" spans="1:32" ht="45.75" thickBot="1">
      <c r="A183" s="76"/>
      <c r="B183" s="101" t="s">
        <v>5</v>
      </c>
      <c r="C183" s="37">
        <f>C157+C160+C170+C174+C181</f>
        <v>66.68</v>
      </c>
      <c r="D183" s="37">
        <f aca="true" t="shared" si="30" ref="D183:AE183">D157+D160+D170+D174+D181</f>
        <v>35</v>
      </c>
      <c r="E183" s="37">
        <f t="shared" si="30"/>
        <v>28.03</v>
      </c>
      <c r="F183" s="72">
        <f t="shared" si="30"/>
        <v>4.75</v>
      </c>
      <c r="G183" s="72">
        <f t="shared" si="30"/>
        <v>26.32</v>
      </c>
      <c r="H183" s="72">
        <f t="shared" si="30"/>
        <v>100.96000000000001</v>
      </c>
      <c r="I183" s="72">
        <f t="shared" si="30"/>
        <v>293.27</v>
      </c>
      <c r="J183" s="37">
        <f t="shared" si="30"/>
        <v>117</v>
      </c>
      <c r="K183" s="37">
        <f t="shared" si="30"/>
        <v>13</v>
      </c>
      <c r="L183" s="37">
        <f t="shared" si="30"/>
        <v>0</v>
      </c>
      <c r="M183" s="37">
        <f t="shared" si="30"/>
        <v>32.339999999999996</v>
      </c>
      <c r="N183" s="37">
        <f t="shared" si="30"/>
        <v>15.5</v>
      </c>
      <c r="O183" s="37">
        <f t="shared" si="30"/>
        <v>8.83</v>
      </c>
      <c r="P183" s="37">
        <f t="shared" si="30"/>
        <v>53.6</v>
      </c>
      <c r="Q183" s="37">
        <f t="shared" si="30"/>
        <v>306.25</v>
      </c>
      <c r="R183" s="37">
        <f t="shared" si="30"/>
        <v>108.49000000000001</v>
      </c>
      <c r="S183" s="37">
        <f t="shared" si="30"/>
        <v>52.5</v>
      </c>
      <c r="T183" s="37">
        <f t="shared" si="30"/>
        <v>21</v>
      </c>
      <c r="U183" s="37">
        <f t="shared" si="30"/>
        <v>13.5</v>
      </c>
      <c r="V183" s="37">
        <f t="shared" si="30"/>
        <v>6</v>
      </c>
      <c r="W183" s="37">
        <f t="shared" si="30"/>
        <v>0.59</v>
      </c>
      <c r="X183" s="37">
        <f t="shared" si="30"/>
        <v>1.37</v>
      </c>
      <c r="Y183" s="37">
        <f>Y182</f>
        <v>2.85</v>
      </c>
      <c r="Z183" s="37">
        <f t="shared" si="30"/>
        <v>0</v>
      </c>
      <c r="AA183" s="37">
        <f t="shared" si="30"/>
        <v>0</v>
      </c>
      <c r="AB183" s="37">
        <f t="shared" si="30"/>
        <v>0</v>
      </c>
      <c r="AC183" s="37">
        <f t="shared" si="30"/>
        <v>0</v>
      </c>
      <c r="AD183" s="37">
        <f t="shared" si="30"/>
        <v>0</v>
      </c>
      <c r="AE183" s="72">
        <f t="shared" si="30"/>
        <v>0.602</v>
      </c>
      <c r="AF183" s="33"/>
    </row>
    <row r="184" spans="1:32" ht="59.25" customHeight="1" thickBot="1">
      <c r="A184" s="158" t="s">
        <v>155</v>
      </c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9"/>
      <c r="AF184" s="33"/>
    </row>
    <row r="185" spans="1:32" ht="45.75" thickBot="1">
      <c r="A185" s="158" t="s">
        <v>98</v>
      </c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9"/>
      <c r="AF185" s="33"/>
    </row>
    <row r="186" spans="1:32" ht="38.25" customHeight="1" thickBot="1">
      <c r="A186" s="160" t="s">
        <v>11</v>
      </c>
      <c r="B186" s="162" t="s">
        <v>8</v>
      </c>
      <c r="C186" s="164" t="s">
        <v>9</v>
      </c>
      <c r="D186" s="166" t="s">
        <v>2</v>
      </c>
      <c r="E186" s="166" t="s">
        <v>24</v>
      </c>
      <c r="F186" s="166" t="s">
        <v>25</v>
      </c>
      <c r="G186" s="166" t="s">
        <v>58</v>
      </c>
      <c r="H186" s="168" t="s">
        <v>117</v>
      </c>
      <c r="I186" s="168" t="s">
        <v>28</v>
      </c>
      <c r="J186" s="168" t="s">
        <v>29</v>
      </c>
      <c r="K186" s="168" t="s">
        <v>30</v>
      </c>
      <c r="L186" s="168" t="s">
        <v>31</v>
      </c>
      <c r="M186" s="168" t="s">
        <v>32</v>
      </c>
      <c r="N186" s="168" t="s">
        <v>33</v>
      </c>
      <c r="O186" s="168" t="s">
        <v>34</v>
      </c>
      <c r="P186" s="168" t="s">
        <v>35</v>
      </c>
      <c r="Q186" s="168" t="s">
        <v>36</v>
      </c>
      <c r="R186" s="168" t="s">
        <v>37</v>
      </c>
      <c r="S186" s="168" t="s">
        <v>38</v>
      </c>
      <c r="T186" s="168" t="s">
        <v>39</v>
      </c>
      <c r="U186" s="168" t="s">
        <v>40</v>
      </c>
      <c r="V186" s="168" t="s">
        <v>41</v>
      </c>
      <c r="W186" s="168" t="s">
        <v>48</v>
      </c>
      <c r="X186" s="168" t="s">
        <v>54</v>
      </c>
      <c r="Y186" s="168" t="s">
        <v>44</v>
      </c>
      <c r="Z186" s="64"/>
      <c r="AA186" s="64"/>
      <c r="AB186" s="64"/>
      <c r="AC186" s="64"/>
      <c r="AD186" s="64"/>
      <c r="AE186" s="64"/>
      <c r="AF186" s="33"/>
    </row>
    <row r="187" spans="1:32" ht="245.25" customHeight="1" thickBot="1">
      <c r="A187" s="161"/>
      <c r="B187" s="163"/>
      <c r="C187" s="165"/>
      <c r="D187" s="167"/>
      <c r="E187" s="167"/>
      <c r="F187" s="167"/>
      <c r="G187" s="167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65" t="s">
        <v>55</v>
      </c>
      <c r="AA187" s="65" t="s">
        <v>56</v>
      </c>
      <c r="AB187" s="65" t="s">
        <v>59</v>
      </c>
      <c r="AC187" s="65" t="s">
        <v>60</v>
      </c>
      <c r="AD187" s="65" t="s">
        <v>125</v>
      </c>
      <c r="AE187" s="65" t="s">
        <v>45</v>
      </c>
      <c r="AF187" s="33"/>
    </row>
    <row r="188" spans="1:32" ht="45.75" thickBot="1">
      <c r="A188" s="61">
        <v>1</v>
      </c>
      <c r="B188" s="62">
        <v>2</v>
      </c>
      <c r="C188" s="71">
        <v>3</v>
      </c>
      <c r="D188" s="109">
        <v>4</v>
      </c>
      <c r="E188" s="62">
        <v>5</v>
      </c>
      <c r="F188" s="62">
        <v>6</v>
      </c>
      <c r="G188" s="62">
        <v>7</v>
      </c>
      <c r="H188" s="71" t="s">
        <v>50</v>
      </c>
      <c r="I188" s="109">
        <v>9</v>
      </c>
      <c r="J188" s="62">
        <v>10</v>
      </c>
      <c r="K188" s="62">
        <v>11</v>
      </c>
      <c r="L188" s="62">
        <v>12</v>
      </c>
      <c r="M188" s="62">
        <v>13</v>
      </c>
      <c r="N188" s="110">
        <v>14</v>
      </c>
      <c r="O188" s="62">
        <v>15</v>
      </c>
      <c r="P188" s="110">
        <v>16</v>
      </c>
      <c r="Q188" s="62">
        <v>17</v>
      </c>
      <c r="R188" s="110">
        <v>18</v>
      </c>
      <c r="S188" s="62">
        <v>19</v>
      </c>
      <c r="T188" s="110">
        <v>20</v>
      </c>
      <c r="U188" s="62">
        <v>21</v>
      </c>
      <c r="V188" s="110">
        <v>22</v>
      </c>
      <c r="W188" s="62">
        <v>23</v>
      </c>
      <c r="X188" s="110">
        <v>24</v>
      </c>
      <c r="Y188" s="62">
        <v>25</v>
      </c>
      <c r="Z188" s="111">
        <v>26</v>
      </c>
      <c r="AA188" s="111">
        <v>27</v>
      </c>
      <c r="AB188" s="111">
        <v>28</v>
      </c>
      <c r="AC188" s="111">
        <v>29</v>
      </c>
      <c r="AD188" s="111">
        <v>30</v>
      </c>
      <c r="AE188" s="62">
        <v>31</v>
      </c>
      <c r="AF188" s="33"/>
    </row>
    <row r="189" spans="1:32" ht="45.75" thickBot="1">
      <c r="A189" s="158" t="s">
        <v>72</v>
      </c>
      <c r="B189" s="153"/>
      <c r="C189" s="153"/>
      <c r="D189" s="153"/>
      <c r="E189" s="153"/>
      <c r="F189" s="153"/>
      <c r="G189" s="153"/>
      <c r="H189" s="153"/>
      <c r="I189" s="153"/>
      <c r="J189" s="174"/>
      <c r="K189" s="174"/>
      <c r="L189" s="174"/>
      <c r="M189" s="174"/>
      <c r="N189" s="174"/>
      <c r="O189" s="174"/>
      <c r="P189" s="174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9"/>
      <c r="AF189" s="33"/>
    </row>
    <row r="190" spans="1:32" ht="90.75" thickBot="1">
      <c r="A190" s="61">
        <v>74</v>
      </c>
      <c r="B190" s="101" t="s">
        <v>162</v>
      </c>
      <c r="C190" s="36"/>
      <c r="D190" s="43"/>
      <c r="E190" s="43"/>
      <c r="F190" s="43"/>
      <c r="G190" s="66">
        <v>20</v>
      </c>
      <c r="H190" s="43"/>
      <c r="I190" s="44"/>
      <c r="J190" s="79"/>
      <c r="K190" s="79"/>
      <c r="L190" s="79"/>
      <c r="M190" s="123">
        <v>1.5</v>
      </c>
      <c r="N190" s="123">
        <v>3</v>
      </c>
      <c r="O190" s="79"/>
      <c r="P190" s="79"/>
      <c r="Q190" s="124">
        <v>110.18</v>
      </c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5"/>
      <c r="AF190" s="33"/>
    </row>
    <row r="191" spans="1:33" ht="50.25" customHeight="1" thickBot="1">
      <c r="A191" s="61">
        <v>75</v>
      </c>
      <c r="B191" s="101" t="s">
        <v>6</v>
      </c>
      <c r="C191" s="35"/>
      <c r="D191" s="43"/>
      <c r="E191" s="43"/>
      <c r="F191" s="43"/>
      <c r="G191" s="43"/>
      <c r="H191" s="43"/>
      <c r="I191" s="44"/>
      <c r="J191" s="79"/>
      <c r="K191" s="79"/>
      <c r="L191" s="79"/>
      <c r="M191" s="123">
        <v>8.4</v>
      </c>
      <c r="N191" s="79"/>
      <c r="O191" s="79"/>
      <c r="P191" s="79"/>
      <c r="Q191" s="104">
        <v>85</v>
      </c>
      <c r="R191" s="78"/>
      <c r="S191" s="44"/>
      <c r="T191" s="78"/>
      <c r="U191" s="44"/>
      <c r="V191" s="78"/>
      <c r="W191" s="44"/>
      <c r="X191" s="78"/>
      <c r="Y191" s="37"/>
      <c r="Z191" s="63">
        <v>2.35</v>
      </c>
      <c r="AA191" s="37"/>
      <c r="AB191" s="37"/>
      <c r="AC191" s="37"/>
      <c r="AD191" s="37"/>
      <c r="AE191" s="37"/>
      <c r="AF191" s="33"/>
      <c r="AG191" s="23"/>
    </row>
    <row r="192" spans="1:33" ht="90.75" thickBot="1">
      <c r="A192" s="61">
        <v>36</v>
      </c>
      <c r="B192" s="101" t="s">
        <v>121</v>
      </c>
      <c r="C192" s="66">
        <v>20</v>
      </c>
      <c r="D192" s="43"/>
      <c r="E192" s="43"/>
      <c r="F192" s="43"/>
      <c r="G192" s="43"/>
      <c r="H192" s="43"/>
      <c r="I192" s="43"/>
      <c r="J192" s="43"/>
      <c r="K192" s="43"/>
      <c r="L192" s="78"/>
      <c r="M192" s="44"/>
      <c r="N192" s="89">
        <v>5</v>
      </c>
      <c r="O192" s="44"/>
      <c r="P192" s="78"/>
      <c r="Q192" s="44"/>
      <c r="R192" s="78"/>
      <c r="S192" s="44"/>
      <c r="T192" s="78"/>
      <c r="U192" s="44"/>
      <c r="V192" s="89">
        <v>6</v>
      </c>
      <c r="W192" s="44"/>
      <c r="X192" s="78"/>
      <c r="Y192" s="78"/>
      <c r="Z192" s="43"/>
      <c r="AA192" s="43"/>
      <c r="AB192" s="43"/>
      <c r="AC192" s="43"/>
      <c r="AD192" s="43"/>
      <c r="AE192" s="78"/>
      <c r="AF192" s="33"/>
      <c r="AG192" s="23"/>
    </row>
    <row r="193" spans="1:32" ht="45.75" thickBot="1">
      <c r="A193" s="76"/>
      <c r="B193" s="101" t="s">
        <v>0</v>
      </c>
      <c r="C193" s="106">
        <f>C190+C191+C192</f>
        <v>20</v>
      </c>
      <c r="D193" s="106">
        <f aca="true" t="shared" si="31" ref="D193:AE193">D190+D191+D192</f>
        <v>0</v>
      </c>
      <c r="E193" s="106">
        <f t="shared" si="31"/>
        <v>0</v>
      </c>
      <c r="F193" s="106">
        <f t="shared" si="31"/>
        <v>0</v>
      </c>
      <c r="G193" s="106">
        <f t="shared" si="31"/>
        <v>20</v>
      </c>
      <c r="H193" s="106">
        <f t="shared" si="31"/>
        <v>0</v>
      </c>
      <c r="I193" s="106">
        <f t="shared" si="31"/>
        <v>0</v>
      </c>
      <c r="J193" s="106">
        <f t="shared" si="31"/>
        <v>0</v>
      </c>
      <c r="K193" s="106">
        <f t="shared" si="31"/>
        <v>0</v>
      </c>
      <c r="L193" s="106">
        <f t="shared" si="31"/>
        <v>0</v>
      </c>
      <c r="M193" s="106">
        <f t="shared" si="31"/>
        <v>9.9</v>
      </c>
      <c r="N193" s="106">
        <f t="shared" si="31"/>
        <v>8</v>
      </c>
      <c r="O193" s="106">
        <f t="shared" si="31"/>
        <v>0</v>
      </c>
      <c r="P193" s="106">
        <f t="shared" si="31"/>
        <v>0</v>
      </c>
      <c r="Q193" s="106">
        <f t="shared" si="31"/>
        <v>195.18</v>
      </c>
      <c r="R193" s="106">
        <f t="shared" si="31"/>
        <v>0</v>
      </c>
      <c r="S193" s="106">
        <f t="shared" si="31"/>
        <v>0</v>
      </c>
      <c r="T193" s="106">
        <f t="shared" si="31"/>
        <v>0</v>
      </c>
      <c r="U193" s="106">
        <f t="shared" si="31"/>
        <v>0</v>
      </c>
      <c r="V193" s="106">
        <f t="shared" si="31"/>
        <v>6</v>
      </c>
      <c r="W193" s="106">
        <f t="shared" si="31"/>
        <v>0</v>
      </c>
      <c r="X193" s="106">
        <f t="shared" si="31"/>
        <v>0</v>
      </c>
      <c r="Y193" s="106">
        <f t="shared" si="31"/>
        <v>0</v>
      </c>
      <c r="Z193" s="106">
        <f t="shared" si="31"/>
        <v>2.35</v>
      </c>
      <c r="AA193" s="106">
        <f t="shared" si="31"/>
        <v>0</v>
      </c>
      <c r="AB193" s="106">
        <f t="shared" si="31"/>
        <v>0</v>
      </c>
      <c r="AC193" s="106">
        <f t="shared" si="31"/>
        <v>0</v>
      </c>
      <c r="AD193" s="106">
        <f t="shared" si="31"/>
        <v>0</v>
      </c>
      <c r="AE193" s="106">
        <f t="shared" si="31"/>
        <v>0</v>
      </c>
      <c r="AF193" s="33"/>
    </row>
    <row r="194" spans="1:33" ht="63.75" customHeight="1" thickBot="1">
      <c r="A194" s="185" t="s">
        <v>73</v>
      </c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7"/>
      <c r="AF194" s="33"/>
      <c r="AG194" s="25"/>
    </row>
    <row r="195" spans="1:33" ht="186.75" customHeight="1" thickBot="1">
      <c r="A195" s="112">
        <v>64</v>
      </c>
      <c r="B195" s="113" t="s">
        <v>64</v>
      </c>
      <c r="C195" s="62"/>
      <c r="D195" s="67"/>
      <c r="E195" s="67"/>
      <c r="F195" s="67"/>
      <c r="G195" s="67"/>
      <c r="H195" s="66"/>
      <c r="I195" s="66"/>
      <c r="J195" s="66">
        <v>102</v>
      </c>
      <c r="K195" s="43"/>
      <c r="L195" s="44"/>
      <c r="M195" s="37"/>
      <c r="N195" s="44"/>
      <c r="O195" s="37"/>
      <c r="P195" s="44"/>
      <c r="Q195" s="37"/>
      <c r="R195" s="44"/>
      <c r="S195" s="37"/>
      <c r="T195" s="44"/>
      <c r="U195" s="37"/>
      <c r="V195" s="44"/>
      <c r="W195" s="37"/>
      <c r="X195" s="44"/>
      <c r="Y195" s="37"/>
      <c r="Z195" s="43"/>
      <c r="AA195" s="43"/>
      <c r="AB195" s="43"/>
      <c r="AC195" s="43"/>
      <c r="AD195" s="43"/>
      <c r="AE195" s="78"/>
      <c r="AF195" s="33"/>
      <c r="AG195" s="25"/>
    </row>
    <row r="196" spans="1:33" ht="45.75" thickBot="1">
      <c r="A196" s="42"/>
      <c r="B196" s="97" t="s">
        <v>10</v>
      </c>
      <c r="C196" s="99">
        <f>C195</f>
        <v>0</v>
      </c>
      <c r="D196" s="99">
        <f aca="true" t="shared" si="32" ref="D196:AE196">D195</f>
        <v>0</v>
      </c>
      <c r="E196" s="99">
        <f t="shared" si="32"/>
        <v>0</v>
      </c>
      <c r="F196" s="99">
        <f t="shared" si="32"/>
        <v>0</v>
      </c>
      <c r="G196" s="99">
        <f t="shared" si="32"/>
        <v>0</v>
      </c>
      <c r="H196" s="99">
        <f t="shared" si="32"/>
        <v>0</v>
      </c>
      <c r="I196" s="99">
        <f t="shared" si="32"/>
        <v>0</v>
      </c>
      <c r="J196" s="99">
        <f t="shared" si="32"/>
        <v>102</v>
      </c>
      <c r="K196" s="99">
        <f t="shared" si="32"/>
        <v>0</v>
      </c>
      <c r="L196" s="99">
        <f t="shared" si="32"/>
        <v>0</v>
      </c>
      <c r="M196" s="99">
        <f t="shared" si="32"/>
        <v>0</v>
      </c>
      <c r="N196" s="99">
        <f t="shared" si="32"/>
        <v>0</v>
      </c>
      <c r="O196" s="99">
        <f t="shared" si="32"/>
        <v>0</v>
      </c>
      <c r="P196" s="99">
        <f t="shared" si="32"/>
        <v>0</v>
      </c>
      <c r="Q196" s="99">
        <f t="shared" si="32"/>
        <v>0</v>
      </c>
      <c r="R196" s="99">
        <f t="shared" si="32"/>
        <v>0</v>
      </c>
      <c r="S196" s="99">
        <f t="shared" si="32"/>
        <v>0</v>
      </c>
      <c r="T196" s="99">
        <f t="shared" si="32"/>
        <v>0</v>
      </c>
      <c r="U196" s="99">
        <f t="shared" si="32"/>
        <v>0</v>
      </c>
      <c r="V196" s="99">
        <f t="shared" si="32"/>
        <v>0</v>
      </c>
      <c r="W196" s="99">
        <f t="shared" si="32"/>
        <v>0</v>
      </c>
      <c r="X196" s="99">
        <f t="shared" si="32"/>
        <v>0</v>
      </c>
      <c r="Y196" s="99">
        <f t="shared" si="32"/>
        <v>0</v>
      </c>
      <c r="Z196" s="99">
        <f t="shared" si="32"/>
        <v>0</v>
      </c>
      <c r="AA196" s="99">
        <f t="shared" si="32"/>
        <v>0</v>
      </c>
      <c r="AB196" s="99">
        <f t="shared" si="32"/>
        <v>0</v>
      </c>
      <c r="AC196" s="99">
        <f t="shared" si="32"/>
        <v>0</v>
      </c>
      <c r="AD196" s="99">
        <f t="shared" si="32"/>
        <v>0</v>
      </c>
      <c r="AE196" s="99">
        <f t="shared" si="32"/>
        <v>0</v>
      </c>
      <c r="AF196" s="33"/>
      <c r="AG196" s="25"/>
    </row>
    <row r="197" spans="1:33" ht="45.75" thickBot="1">
      <c r="A197" s="158" t="s">
        <v>3</v>
      </c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9"/>
      <c r="AF197" s="33"/>
      <c r="AG197" s="25"/>
    </row>
    <row r="198" spans="1:32" ht="90.75" thickBot="1">
      <c r="A198" s="100">
        <v>58</v>
      </c>
      <c r="B198" s="101" t="s">
        <v>103</v>
      </c>
      <c r="C198" s="36"/>
      <c r="D198" s="75"/>
      <c r="E198" s="75"/>
      <c r="F198" s="75"/>
      <c r="G198" s="75"/>
      <c r="H198" s="43"/>
      <c r="I198" s="66">
        <v>29.23</v>
      </c>
      <c r="J198" s="43"/>
      <c r="K198" s="43"/>
      <c r="L198" s="44"/>
      <c r="M198" s="37"/>
      <c r="N198" s="44"/>
      <c r="O198" s="63">
        <v>3</v>
      </c>
      <c r="P198" s="44"/>
      <c r="Q198" s="37"/>
      <c r="R198" s="44"/>
      <c r="S198" s="37"/>
      <c r="T198" s="44"/>
      <c r="U198" s="37"/>
      <c r="V198" s="37"/>
      <c r="W198" s="44"/>
      <c r="X198" s="37"/>
      <c r="Y198" s="37"/>
      <c r="Z198" s="37"/>
      <c r="AA198" s="37"/>
      <c r="AB198" s="37"/>
      <c r="AC198" s="37"/>
      <c r="AD198" s="37"/>
      <c r="AE198" s="37"/>
      <c r="AF198" s="33"/>
    </row>
    <row r="199" spans="1:32" ht="137.25" customHeight="1" thickBot="1">
      <c r="A199" s="61">
        <v>76</v>
      </c>
      <c r="B199" s="113" t="s">
        <v>135</v>
      </c>
      <c r="C199" s="35"/>
      <c r="D199" s="43"/>
      <c r="E199" s="43"/>
      <c r="F199" s="43"/>
      <c r="G199" s="43"/>
      <c r="H199" s="66">
        <v>42.3</v>
      </c>
      <c r="I199" s="90">
        <v>35.91</v>
      </c>
      <c r="J199" s="43"/>
      <c r="K199" s="43"/>
      <c r="L199" s="44"/>
      <c r="M199" s="78"/>
      <c r="N199" s="44"/>
      <c r="O199" s="89">
        <v>1.5</v>
      </c>
      <c r="P199" s="44"/>
      <c r="Q199" s="78"/>
      <c r="R199" s="44"/>
      <c r="S199" s="89">
        <v>24</v>
      </c>
      <c r="T199" s="44"/>
      <c r="U199" s="89">
        <v>7</v>
      </c>
      <c r="V199" s="44"/>
      <c r="W199" s="78"/>
      <c r="X199" s="44"/>
      <c r="Y199" s="78"/>
      <c r="Z199" s="43"/>
      <c r="AA199" s="43"/>
      <c r="AB199" s="43"/>
      <c r="AC199" s="43"/>
      <c r="AD199" s="43"/>
      <c r="AE199" s="37"/>
      <c r="AF199" s="33"/>
    </row>
    <row r="200" spans="1:32" ht="55.5" customHeight="1" thickBot="1">
      <c r="A200" s="61">
        <v>77</v>
      </c>
      <c r="B200" s="101" t="s">
        <v>17</v>
      </c>
      <c r="C200" s="36"/>
      <c r="D200" s="92"/>
      <c r="E200" s="92"/>
      <c r="F200" s="92"/>
      <c r="G200" s="67">
        <v>2.5</v>
      </c>
      <c r="H200" s="43"/>
      <c r="I200" s="66">
        <v>33</v>
      </c>
      <c r="J200" s="43"/>
      <c r="K200" s="43"/>
      <c r="L200" s="44"/>
      <c r="M200" s="37"/>
      <c r="N200" s="104">
        <v>1.5</v>
      </c>
      <c r="O200" s="37"/>
      <c r="P200" s="44"/>
      <c r="Q200" s="37"/>
      <c r="R200" s="44"/>
      <c r="S200" s="63">
        <v>35.6</v>
      </c>
      <c r="T200" s="44"/>
      <c r="U200" s="37"/>
      <c r="V200" s="37"/>
      <c r="W200" s="44"/>
      <c r="X200" s="37"/>
      <c r="Y200" s="37"/>
      <c r="Z200" s="37"/>
      <c r="AA200" s="37"/>
      <c r="AB200" s="37"/>
      <c r="AC200" s="37"/>
      <c r="AD200" s="37"/>
      <c r="AE200" s="37"/>
      <c r="AF200" s="33"/>
    </row>
    <row r="201" spans="1:32" ht="90.75" thickBot="1">
      <c r="A201" s="61">
        <v>24</v>
      </c>
      <c r="B201" s="101" t="s">
        <v>77</v>
      </c>
      <c r="C201" s="36"/>
      <c r="D201" s="75"/>
      <c r="E201" s="67">
        <v>1</v>
      </c>
      <c r="F201" s="75"/>
      <c r="G201" s="75"/>
      <c r="H201" s="43"/>
      <c r="I201" s="66">
        <v>2.8</v>
      </c>
      <c r="J201" s="43"/>
      <c r="K201" s="43"/>
      <c r="L201" s="44"/>
      <c r="M201" s="37"/>
      <c r="N201" s="104">
        <v>2</v>
      </c>
      <c r="O201" s="37"/>
      <c r="P201" s="44"/>
      <c r="Q201" s="37"/>
      <c r="R201" s="44"/>
      <c r="S201" s="37"/>
      <c r="T201" s="44"/>
      <c r="U201" s="37"/>
      <c r="V201" s="37"/>
      <c r="W201" s="44"/>
      <c r="X201" s="37"/>
      <c r="Y201" s="37"/>
      <c r="Z201" s="37"/>
      <c r="AA201" s="37"/>
      <c r="AB201" s="37"/>
      <c r="AC201" s="37"/>
      <c r="AD201" s="37"/>
      <c r="AE201" s="37"/>
      <c r="AF201" s="33"/>
    </row>
    <row r="202" spans="1:32" ht="90.75" thickBot="1">
      <c r="A202" s="61">
        <v>42</v>
      </c>
      <c r="B202" s="101" t="s">
        <v>65</v>
      </c>
      <c r="C202" s="35"/>
      <c r="D202" s="43"/>
      <c r="E202" s="43"/>
      <c r="F202" s="43"/>
      <c r="G202" s="43"/>
      <c r="H202" s="43"/>
      <c r="I202" s="43"/>
      <c r="J202" s="43"/>
      <c r="K202" s="90">
        <v>13.7</v>
      </c>
      <c r="L202" s="104"/>
      <c r="M202" s="89">
        <v>6</v>
      </c>
      <c r="N202" s="44"/>
      <c r="O202" s="78"/>
      <c r="P202" s="44"/>
      <c r="Q202" s="78"/>
      <c r="R202" s="44"/>
      <c r="S202" s="78"/>
      <c r="T202" s="44"/>
      <c r="U202" s="78"/>
      <c r="V202" s="44"/>
      <c r="W202" s="78"/>
      <c r="X202" s="44"/>
      <c r="Y202" s="78"/>
      <c r="Z202" s="43"/>
      <c r="AA202" s="43"/>
      <c r="AB202" s="43"/>
      <c r="AC202" s="43"/>
      <c r="AD202" s="43"/>
      <c r="AE202" s="78"/>
      <c r="AF202" s="33"/>
    </row>
    <row r="203" spans="1:32" ht="45.75" thickBot="1">
      <c r="A203" s="61">
        <v>9</v>
      </c>
      <c r="B203" s="101" t="s">
        <v>9</v>
      </c>
      <c r="C203" s="105">
        <v>10</v>
      </c>
      <c r="D203" s="66"/>
      <c r="E203" s="43"/>
      <c r="F203" s="43"/>
      <c r="G203" s="43"/>
      <c r="H203" s="43"/>
      <c r="I203" s="43"/>
      <c r="J203" s="43"/>
      <c r="K203" s="43"/>
      <c r="L203" s="44"/>
      <c r="M203" s="78"/>
      <c r="N203" s="44"/>
      <c r="O203" s="78"/>
      <c r="P203" s="44"/>
      <c r="Q203" s="78"/>
      <c r="R203" s="44"/>
      <c r="S203" s="78"/>
      <c r="T203" s="44"/>
      <c r="U203" s="78"/>
      <c r="V203" s="44"/>
      <c r="W203" s="78"/>
      <c r="X203" s="44"/>
      <c r="Y203" s="78"/>
      <c r="Z203" s="43"/>
      <c r="AA203" s="43"/>
      <c r="AB203" s="43"/>
      <c r="AC203" s="43"/>
      <c r="AD203" s="43"/>
      <c r="AE203" s="78"/>
      <c r="AF203" s="33"/>
    </row>
    <row r="204" spans="1:32" ht="45.75" thickBot="1">
      <c r="A204" s="61">
        <v>10</v>
      </c>
      <c r="B204" s="101" t="s">
        <v>2</v>
      </c>
      <c r="C204" s="62"/>
      <c r="D204" s="66">
        <v>25</v>
      </c>
      <c r="E204" s="43"/>
      <c r="F204" s="43"/>
      <c r="G204" s="43"/>
      <c r="H204" s="43"/>
      <c r="I204" s="43"/>
      <c r="J204" s="43"/>
      <c r="K204" s="43"/>
      <c r="L204" s="73"/>
      <c r="M204" s="37"/>
      <c r="N204" s="75"/>
      <c r="O204" s="75"/>
      <c r="P204" s="75"/>
      <c r="Q204" s="75"/>
      <c r="R204" s="74"/>
      <c r="S204" s="37"/>
      <c r="T204" s="75"/>
      <c r="U204" s="75"/>
      <c r="V204" s="74"/>
      <c r="W204" s="37"/>
      <c r="X204" s="75"/>
      <c r="Y204" s="75"/>
      <c r="Z204" s="75"/>
      <c r="AA204" s="75"/>
      <c r="AB204" s="75"/>
      <c r="AC204" s="75"/>
      <c r="AD204" s="75"/>
      <c r="AE204" s="37"/>
      <c r="AF204" s="33"/>
    </row>
    <row r="205" spans="1:32" ht="45.75" thickBot="1">
      <c r="A205" s="42"/>
      <c r="B205" s="103" t="s">
        <v>10</v>
      </c>
      <c r="C205" s="99">
        <f>C198+C199+C200+C201+C202+C203+C204</f>
        <v>10</v>
      </c>
      <c r="D205" s="99">
        <f aca="true" t="shared" si="33" ref="D205:AE205">D198+D199+D200+D201+D202+D203+D204</f>
        <v>25</v>
      </c>
      <c r="E205" s="99">
        <f t="shared" si="33"/>
        <v>1</v>
      </c>
      <c r="F205" s="99">
        <f t="shared" si="33"/>
        <v>0</v>
      </c>
      <c r="G205" s="99">
        <f t="shared" si="33"/>
        <v>2.5</v>
      </c>
      <c r="H205" s="99">
        <f t="shared" si="33"/>
        <v>42.3</v>
      </c>
      <c r="I205" s="99">
        <f t="shared" si="33"/>
        <v>100.94</v>
      </c>
      <c r="J205" s="99">
        <f t="shared" si="33"/>
        <v>0</v>
      </c>
      <c r="K205" s="99">
        <f t="shared" si="33"/>
        <v>13.7</v>
      </c>
      <c r="L205" s="99">
        <f t="shared" si="33"/>
        <v>0</v>
      </c>
      <c r="M205" s="99">
        <f t="shared" si="33"/>
        <v>6</v>
      </c>
      <c r="N205" s="99">
        <f t="shared" si="33"/>
        <v>3.5</v>
      </c>
      <c r="O205" s="99">
        <f t="shared" si="33"/>
        <v>4.5</v>
      </c>
      <c r="P205" s="99">
        <f t="shared" si="33"/>
        <v>0</v>
      </c>
      <c r="Q205" s="99">
        <f t="shared" si="33"/>
        <v>0</v>
      </c>
      <c r="R205" s="99">
        <f t="shared" si="33"/>
        <v>0</v>
      </c>
      <c r="S205" s="99">
        <f t="shared" si="33"/>
        <v>59.6</v>
      </c>
      <c r="T205" s="99">
        <f t="shared" si="33"/>
        <v>0</v>
      </c>
      <c r="U205" s="99">
        <f t="shared" si="33"/>
        <v>7</v>
      </c>
      <c r="V205" s="99">
        <f t="shared" si="33"/>
        <v>0</v>
      </c>
      <c r="W205" s="99">
        <f t="shared" si="33"/>
        <v>0</v>
      </c>
      <c r="X205" s="99">
        <f t="shared" si="33"/>
        <v>0</v>
      </c>
      <c r="Y205" s="99">
        <f t="shared" si="33"/>
        <v>0</v>
      </c>
      <c r="Z205" s="99">
        <f t="shared" si="33"/>
        <v>0</v>
      </c>
      <c r="AA205" s="99">
        <f t="shared" si="33"/>
        <v>0</v>
      </c>
      <c r="AB205" s="99">
        <f t="shared" si="33"/>
        <v>0</v>
      </c>
      <c r="AC205" s="99">
        <f t="shared" si="33"/>
        <v>0</v>
      </c>
      <c r="AD205" s="99">
        <f t="shared" si="33"/>
        <v>0</v>
      </c>
      <c r="AE205" s="99">
        <f t="shared" si="33"/>
        <v>0</v>
      </c>
      <c r="AF205" s="33"/>
    </row>
    <row r="206" spans="1:32" ht="45.75" customHeight="1" thickBot="1">
      <c r="A206" s="158" t="s">
        <v>107</v>
      </c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9"/>
      <c r="AF206" s="33"/>
    </row>
    <row r="207" spans="1:32" ht="231.75" customHeight="1" thickBot="1">
      <c r="A207" s="61">
        <v>56</v>
      </c>
      <c r="B207" s="103" t="s">
        <v>70</v>
      </c>
      <c r="C207" s="116"/>
      <c r="D207" s="66"/>
      <c r="E207" s="89"/>
      <c r="F207" s="89"/>
      <c r="G207" s="89"/>
      <c r="H207" s="66"/>
      <c r="I207" s="66"/>
      <c r="J207" s="66"/>
      <c r="K207" s="66"/>
      <c r="L207" s="104"/>
      <c r="M207" s="63"/>
      <c r="N207" s="104"/>
      <c r="O207" s="63"/>
      <c r="P207" s="104"/>
      <c r="Q207" s="63">
        <v>170</v>
      </c>
      <c r="R207" s="44"/>
      <c r="S207" s="37"/>
      <c r="T207" s="44"/>
      <c r="U207" s="37"/>
      <c r="V207" s="44"/>
      <c r="W207" s="37"/>
      <c r="X207" s="44"/>
      <c r="Y207" s="37"/>
      <c r="Z207" s="43"/>
      <c r="AA207" s="43"/>
      <c r="AB207" s="43"/>
      <c r="AC207" s="43"/>
      <c r="AD207" s="43"/>
      <c r="AE207" s="37"/>
      <c r="AF207" s="33"/>
    </row>
    <row r="208" spans="1:32" ht="234.75" customHeight="1" thickBot="1">
      <c r="A208" s="61">
        <v>57</v>
      </c>
      <c r="B208" s="101" t="s">
        <v>75</v>
      </c>
      <c r="C208" s="71"/>
      <c r="D208" s="66"/>
      <c r="E208" s="66"/>
      <c r="F208" s="66"/>
      <c r="G208" s="66"/>
      <c r="H208" s="66"/>
      <c r="I208" s="125"/>
      <c r="J208" s="63"/>
      <c r="K208" s="66"/>
      <c r="L208" s="66">
        <v>30</v>
      </c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33"/>
    </row>
    <row r="209" spans="1:32" ht="51" customHeight="1" thickBot="1">
      <c r="A209" s="76"/>
      <c r="B209" s="97" t="s">
        <v>0</v>
      </c>
      <c r="C209" s="99">
        <f>C207+C208</f>
        <v>0</v>
      </c>
      <c r="D209" s="99">
        <f aca="true" t="shared" si="34" ref="D209:AE209">D207+D208</f>
        <v>0</v>
      </c>
      <c r="E209" s="99">
        <f t="shared" si="34"/>
        <v>0</v>
      </c>
      <c r="F209" s="99">
        <f t="shared" si="34"/>
        <v>0</v>
      </c>
      <c r="G209" s="99">
        <f t="shared" si="34"/>
        <v>0</v>
      </c>
      <c r="H209" s="99">
        <f t="shared" si="34"/>
        <v>0</v>
      </c>
      <c r="I209" s="99">
        <f t="shared" si="34"/>
        <v>0</v>
      </c>
      <c r="J209" s="99">
        <f t="shared" si="34"/>
        <v>0</v>
      </c>
      <c r="K209" s="99">
        <f t="shared" si="34"/>
        <v>0</v>
      </c>
      <c r="L209" s="99">
        <f t="shared" si="34"/>
        <v>30</v>
      </c>
      <c r="M209" s="99">
        <f t="shared" si="34"/>
        <v>0</v>
      </c>
      <c r="N209" s="99">
        <f t="shared" si="34"/>
        <v>0</v>
      </c>
      <c r="O209" s="99">
        <f t="shared" si="34"/>
        <v>0</v>
      </c>
      <c r="P209" s="99">
        <f t="shared" si="34"/>
        <v>0</v>
      </c>
      <c r="Q209" s="99">
        <f t="shared" si="34"/>
        <v>170</v>
      </c>
      <c r="R209" s="99">
        <f t="shared" si="34"/>
        <v>0</v>
      </c>
      <c r="S209" s="99">
        <f t="shared" si="34"/>
        <v>0</v>
      </c>
      <c r="T209" s="99">
        <f t="shared" si="34"/>
        <v>0</v>
      </c>
      <c r="U209" s="99">
        <f t="shared" si="34"/>
        <v>0</v>
      </c>
      <c r="V209" s="99">
        <f t="shared" si="34"/>
        <v>0</v>
      </c>
      <c r="W209" s="99">
        <f t="shared" si="34"/>
        <v>0</v>
      </c>
      <c r="X209" s="99">
        <f t="shared" si="34"/>
        <v>0</v>
      </c>
      <c r="Y209" s="99">
        <f t="shared" si="34"/>
        <v>0</v>
      </c>
      <c r="Z209" s="99">
        <f t="shared" si="34"/>
        <v>0</v>
      </c>
      <c r="AA209" s="99">
        <f t="shared" si="34"/>
        <v>0</v>
      </c>
      <c r="AB209" s="99">
        <f t="shared" si="34"/>
        <v>0</v>
      </c>
      <c r="AC209" s="99">
        <f t="shared" si="34"/>
        <v>0</v>
      </c>
      <c r="AD209" s="99">
        <f t="shared" si="34"/>
        <v>0</v>
      </c>
      <c r="AE209" s="99">
        <f t="shared" si="34"/>
        <v>0</v>
      </c>
      <c r="AF209" s="33"/>
    </row>
    <row r="210" spans="1:32" ht="54.75" customHeight="1" thickBot="1">
      <c r="A210" s="158" t="s">
        <v>106</v>
      </c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7"/>
      <c r="AF210" s="33"/>
    </row>
    <row r="211" spans="1:32" ht="54" customHeight="1" thickBot="1">
      <c r="A211" s="61">
        <v>78</v>
      </c>
      <c r="B211" s="101" t="s">
        <v>115</v>
      </c>
      <c r="C211" s="50"/>
      <c r="D211" s="43"/>
      <c r="E211" s="43"/>
      <c r="F211" s="43"/>
      <c r="G211" s="43"/>
      <c r="H211" s="90">
        <v>10.24</v>
      </c>
      <c r="I211" s="63">
        <v>19.58</v>
      </c>
      <c r="J211" s="37"/>
      <c r="K211" s="43"/>
      <c r="L211" s="43"/>
      <c r="M211" s="43"/>
      <c r="N211" s="43"/>
      <c r="O211" s="66">
        <v>3</v>
      </c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78"/>
      <c r="AF211" s="33"/>
    </row>
    <row r="212" spans="1:32" ht="135.75" thickBot="1">
      <c r="A212" s="61">
        <v>79</v>
      </c>
      <c r="B212" s="103" t="s">
        <v>137</v>
      </c>
      <c r="C212" s="49"/>
      <c r="D212" s="43"/>
      <c r="E212" s="66">
        <v>4.2</v>
      </c>
      <c r="F212" s="43"/>
      <c r="G212" s="66">
        <v>5</v>
      </c>
      <c r="H212" s="75"/>
      <c r="I212" s="67">
        <v>17</v>
      </c>
      <c r="J212" s="75"/>
      <c r="K212" s="37"/>
      <c r="L212" s="78"/>
      <c r="M212" s="37"/>
      <c r="N212" s="125">
        <v>3.8</v>
      </c>
      <c r="O212" s="77"/>
      <c r="P212" s="80"/>
      <c r="Q212" s="80"/>
      <c r="R212" s="80"/>
      <c r="S212" s="126">
        <v>38</v>
      </c>
      <c r="T212" s="80"/>
      <c r="U212" s="75"/>
      <c r="V212" s="75"/>
      <c r="W212" s="75"/>
      <c r="X212" s="75"/>
      <c r="Y212" s="75"/>
      <c r="Z212" s="43"/>
      <c r="AA212" s="43"/>
      <c r="AB212" s="43"/>
      <c r="AC212" s="43"/>
      <c r="AD212" s="43"/>
      <c r="AE212" s="37"/>
      <c r="AF212" s="33"/>
    </row>
    <row r="213" spans="1:32" ht="135.75" thickBot="1">
      <c r="A213" s="61">
        <v>80</v>
      </c>
      <c r="B213" s="103" t="s">
        <v>163</v>
      </c>
      <c r="C213" s="49"/>
      <c r="D213" s="43"/>
      <c r="E213" s="43"/>
      <c r="F213" s="43"/>
      <c r="G213" s="43"/>
      <c r="H213" s="43"/>
      <c r="I213" s="66">
        <v>108.35</v>
      </c>
      <c r="J213" s="43"/>
      <c r="K213" s="43"/>
      <c r="L213" s="44"/>
      <c r="M213" s="37"/>
      <c r="N213" s="127">
        <v>5.48</v>
      </c>
      <c r="O213" s="79"/>
      <c r="P213" s="79"/>
      <c r="Q213" s="79"/>
      <c r="R213" s="79"/>
      <c r="S213" s="79"/>
      <c r="T213" s="79"/>
      <c r="U213" s="75"/>
      <c r="V213" s="44"/>
      <c r="W213" s="75"/>
      <c r="X213" s="44"/>
      <c r="Y213" s="75"/>
      <c r="Z213" s="43"/>
      <c r="AA213" s="43"/>
      <c r="AB213" s="66">
        <v>18.6</v>
      </c>
      <c r="AC213" s="43"/>
      <c r="AD213" s="43"/>
      <c r="AE213" s="37"/>
      <c r="AF213" s="33"/>
    </row>
    <row r="214" spans="1:32" ht="45.75" thickBot="1">
      <c r="A214" s="61">
        <v>81</v>
      </c>
      <c r="B214" s="103" t="s">
        <v>139</v>
      </c>
      <c r="C214" s="49"/>
      <c r="D214" s="43"/>
      <c r="E214" s="66">
        <v>1</v>
      </c>
      <c r="F214" s="43"/>
      <c r="G214" s="43"/>
      <c r="H214" s="43"/>
      <c r="I214" s="66">
        <v>1.2</v>
      </c>
      <c r="J214" s="66"/>
      <c r="K214" s="66"/>
      <c r="L214" s="104"/>
      <c r="M214" s="63"/>
      <c r="N214" s="127">
        <v>1</v>
      </c>
      <c r="O214" s="79"/>
      <c r="P214" s="79"/>
      <c r="Q214" s="79"/>
      <c r="R214" s="79"/>
      <c r="S214" s="79"/>
      <c r="T214" s="79"/>
      <c r="U214" s="75"/>
      <c r="V214" s="44"/>
      <c r="W214" s="75"/>
      <c r="X214" s="44"/>
      <c r="Y214" s="75"/>
      <c r="Z214" s="43"/>
      <c r="AA214" s="43"/>
      <c r="AB214" s="43"/>
      <c r="AC214" s="43"/>
      <c r="AD214" s="43"/>
      <c r="AE214" s="37"/>
      <c r="AF214" s="33"/>
    </row>
    <row r="215" spans="1:32" ht="45.75" thickBot="1">
      <c r="A215" s="61">
        <v>82</v>
      </c>
      <c r="B215" s="101" t="s">
        <v>4</v>
      </c>
      <c r="C215" s="50"/>
      <c r="D215" s="43"/>
      <c r="E215" s="43"/>
      <c r="F215" s="43"/>
      <c r="G215" s="43"/>
      <c r="H215" s="43"/>
      <c r="I215" s="43"/>
      <c r="J215" s="66">
        <v>7</v>
      </c>
      <c r="K215" s="43"/>
      <c r="L215" s="43"/>
      <c r="M215" s="66">
        <v>7</v>
      </c>
      <c r="N215" s="43"/>
      <c r="O215" s="43"/>
      <c r="P215" s="43"/>
      <c r="Q215" s="43"/>
      <c r="R215" s="43"/>
      <c r="S215" s="43"/>
      <c r="T215" s="43"/>
      <c r="U215" s="43"/>
      <c r="V215" s="43"/>
      <c r="W215" s="90">
        <v>0.485</v>
      </c>
      <c r="X215" s="43"/>
      <c r="Y215" s="43"/>
      <c r="Z215" s="43"/>
      <c r="AA215" s="43"/>
      <c r="AB215" s="43"/>
      <c r="AC215" s="43"/>
      <c r="AD215" s="43"/>
      <c r="AE215" s="78"/>
      <c r="AF215" s="33"/>
    </row>
    <row r="216" spans="1:32" ht="45.75" thickBot="1">
      <c r="A216" s="61">
        <v>9</v>
      </c>
      <c r="B216" s="101" t="s">
        <v>9</v>
      </c>
      <c r="C216" s="105">
        <v>10</v>
      </c>
      <c r="D216" s="66"/>
      <c r="E216" s="43"/>
      <c r="F216" s="43"/>
      <c r="G216" s="43"/>
      <c r="H216" s="43"/>
      <c r="I216" s="43"/>
      <c r="J216" s="43"/>
      <c r="K216" s="43"/>
      <c r="L216" s="78"/>
      <c r="M216" s="44"/>
      <c r="N216" s="78"/>
      <c r="O216" s="44"/>
      <c r="P216" s="78"/>
      <c r="Q216" s="44"/>
      <c r="R216" s="78"/>
      <c r="S216" s="44"/>
      <c r="T216" s="78"/>
      <c r="U216" s="44"/>
      <c r="V216" s="78"/>
      <c r="W216" s="44"/>
      <c r="X216" s="78"/>
      <c r="Y216" s="78"/>
      <c r="Z216" s="43"/>
      <c r="AA216" s="43"/>
      <c r="AB216" s="43"/>
      <c r="AC216" s="43"/>
      <c r="AD216" s="43"/>
      <c r="AE216" s="37"/>
      <c r="AF216" s="33"/>
    </row>
    <row r="217" spans="1:32" ht="45.75" thickBot="1">
      <c r="A217" s="61">
        <v>50</v>
      </c>
      <c r="B217" s="98" t="s">
        <v>2</v>
      </c>
      <c r="C217" s="63"/>
      <c r="D217" s="89">
        <v>20</v>
      </c>
      <c r="E217" s="78"/>
      <c r="F217" s="78"/>
      <c r="G217" s="37"/>
      <c r="H217" s="78"/>
      <c r="I217" s="78"/>
      <c r="J217" s="78"/>
      <c r="K217" s="78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3"/>
    </row>
    <row r="218" spans="1:32" ht="45.75" thickBot="1">
      <c r="A218" s="42"/>
      <c r="B218" s="97" t="s">
        <v>0</v>
      </c>
      <c r="C218" s="99">
        <f>C211+C212+C213+C214+C215+C216+C217</f>
        <v>10</v>
      </c>
      <c r="D218" s="99">
        <f aca="true" t="shared" si="35" ref="D218:AE218">D211+D212+D213+D214+D215+D216+D217</f>
        <v>20</v>
      </c>
      <c r="E218" s="99">
        <f t="shared" si="35"/>
        <v>5.2</v>
      </c>
      <c r="F218" s="99">
        <f t="shared" si="35"/>
        <v>0</v>
      </c>
      <c r="G218" s="99">
        <f t="shared" si="35"/>
        <v>5</v>
      </c>
      <c r="H218" s="99">
        <f t="shared" si="35"/>
        <v>10.24</v>
      </c>
      <c r="I218" s="99">
        <f t="shared" si="35"/>
        <v>146.13</v>
      </c>
      <c r="J218" s="99">
        <f t="shared" si="35"/>
        <v>7</v>
      </c>
      <c r="K218" s="99">
        <f t="shared" si="35"/>
        <v>0</v>
      </c>
      <c r="L218" s="99">
        <f t="shared" si="35"/>
        <v>0</v>
      </c>
      <c r="M218" s="99">
        <f t="shared" si="35"/>
        <v>7</v>
      </c>
      <c r="N218" s="99">
        <f t="shared" si="35"/>
        <v>10.280000000000001</v>
      </c>
      <c r="O218" s="99">
        <f t="shared" si="35"/>
        <v>3</v>
      </c>
      <c r="P218" s="99">
        <f t="shared" si="35"/>
        <v>0</v>
      </c>
      <c r="Q218" s="99">
        <f t="shared" si="35"/>
        <v>0</v>
      </c>
      <c r="R218" s="99">
        <f t="shared" si="35"/>
        <v>0</v>
      </c>
      <c r="S218" s="99">
        <f t="shared" si="35"/>
        <v>38</v>
      </c>
      <c r="T218" s="99">
        <f t="shared" si="35"/>
        <v>0</v>
      </c>
      <c r="U218" s="99">
        <f t="shared" si="35"/>
        <v>0</v>
      </c>
      <c r="V218" s="99">
        <f t="shared" si="35"/>
        <v>0</v>
      </c>
      <c r="W218" s="107">
        <f t="shared" si="35"/>
        <v>0.485</v>
      </c>
      <c r="X218" s="99">
        <f t="shared" si="35"/>
        <v>0</v>
      </c>
      <c r="Y218" s="99">
        <f t="shared" si="35"/>
        <v>0</v>
      </c>
      <c r="Z218" s="99">
        <f t="shared" si="35"/>
        <v>0</v>
      </c>
      <c r="AA218" s="99">
        <f t="shared" si="35"/>
        <v>0</v>
      </c>
      <c r="AB218" s="99">
        <f t="shared" si="35"/>
        <v>18.6</v>
      </c>
      <c r="AC218" s="99">
        <f t="shared" si="35"/>
        <v>0</v>
      </c>
      <c r="AD218" s="99">
        <f t="shared" si="35"/>
        <v>0</v>
      </c>
      <c r="AE218" s="99">
        <f t="shared" si="35"/>
        <v>0</v>
      </c>
      <c r="AF218" s="33"/>
    </row>
    <row r="219" spans="1:32" ht="135.75" thickBot="1">
      <c r="A219" s="76"/>
      <c r="B219" s="101" t="s">
        <v>67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63">
        <v>2.85</v>
      </c>
      <c r="Z219" s="37"/>
      <c r="AA219" s="37"/>
      <c r="AB219" s="37"/>
      <c r="AC219" s="37"/>
      <c r="AD219" s="37"/>
      <c r="AE219" s="37"/>
      <c r="AF219" s="33"/>
    </row>
    <row r="220" spans="1:32" ht="45.75" thickBot="1">
      <c r="A220" s="76"/>
      <c r="B220" s="101" t="s">
        <v>5</v>
      </c>
      <c r="C220" s="57">
        <f aca="true" t="shared" si="36" ref="C220:X220">C193+C196+C205+C209+C218</f>
        <v>40</v>
      </c>
      <c r="D220" s="57">
        <f t="shared" si="36"/>
        <v>45</v>
      </c>
      <c r="E220" s="57">
        <f t="shared" si="36"/>
        <v>6.2</v>
      </c>
      <c r="F220" s="57">
        <f t="shared" si="36"/>
        <v>0</v>
      </c>
      <c r="G220" s="57">
        <f t="shared" si="36"/>
        <v>27.5</v>
      </c>
      <c r="H220" s="57">
        <f t="shared" si="36"/>
        <v>52.54</v>
      </c>
      <c r="I220" s="81">
        <f t="shared" si="36"/>
        <v>247.07</v>
      </c>
      <c r="J220" s="57">
        <f t="shared" si="36"/>
        <v>109</v>
      </c>
      <c r="K220" s="81">
        <f t="shared" si="36"/>
        <v>13.7</v>
      </c>
      <c r="L220" s="57">
        <f t="shared" si="36"/>
        <v>30</v>
      </c>
      <c r="M220" s="57">
        <f t="shared" si="36"/>
        <v>22.9</v>
      </c>
      <c r="N220" s="57">
        <f t="shared" si="36"/>
        <v>21.78</v>
      </c>
      <c r="O220" s="57">
        <f t="shared" si="36"/>
        <v>7.5</v>
      </c>
      <c r="P220" s="57">
        <f t="shared" si="36"/>
        <v>0</v>
      </c>
      <c r="Q220" s="57">
        <f t="shared" si="36"/>
        <v>365.18</v>
      </c>
      <c r="R220" s="57">
        <f t="shared" si="36"/>
        <v>0</v>
      </c>
      <c r="S220" s="57">
        <f t="shared" si="36"/>
        <v>97.6</v>
      </c>
      <c r="T220" s="57">
        <f t="shared" si="36"/>
        <v>0</v>
      </c>
      <c r="U220" s="57">
        <f t="shared" si="36"/>
        <v>7</v>
      </c>
      <c r="V220" s="57">
        <f t="shared" si="36"/>
        <v>6</v>
      </c>
      <c r="W220" s="81">
        <f t="shared" si="36"/>
        <v>0.485</v>
      </c>
      <c r="X220" s="57">
        <f t="shared" si="36"/>
        <v>0</v>
      </c>
      <c r="Y220" s="57">
        <f>Y219</f>
        <v>2.85</v>
      </c>
      <c r="Z220" s="57">
        <f aca="true" t="shared" si="37" ref="Z220:AE220">Z193+Z196+Z205+Z209+Z218</f>
        <v>2.35</v>
      </c>
      <c r="AA220" s="57">
        <f t="shared" si="37"/>
        <v>0</v>
      </c>
      <c r="AB220" s="57">
        <f t="shared" si="37"/>
        <v>18.6</v>
      </c>
      <c r="AC220" s="57">
        <f t="shared" si="37"/>
        <v>0</v>
      </c>
      <c r="AD220" s="57">
        <f t="shared" si="37"/>
        <v>0</v>
      </c>
      <c r="AE220" s="57">
        <f t="shared" si="37"/>
        <v>0</v>
      </c>
      <c r="AF220" s="33"/>
    </row>
    <row r="221" spans="1:32" ht="53.25" customHeight="1" thickBot="1">
      <c r="A221" s="158" t="s">
        <v>155</v>
      </c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9"/>
      <c r="AF221" s="33"/>
    </row>
    <row r="222" spans="1:33" s="23" customFormat="1" ht="45.75" thickBot="1">
      <c r="A222" s="158" t="s">
        <v>99</v>
      </c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9"/>
      <c r="AF222" s="33"/>
      <c r="AG222" s="21"/>
    </row>
    <row r="223" spans="1:33" s="23" customFormat="1" ht="38.25" customHeight="1" thickBot="1">
      <c r="A223" s="160" t="s">
        <v>11</v>
      </c>
      <c r="B223" s="162" t="s">
        <v>8</v>
      </c>
      <c r="C223" s="164" t="s">
        <v>9</v>
      </c>
      <c r="D223" s="166" t="s">
        <v>2</v>
      </c>
      <c r="E223" s="166" t="s">
        <v>24</v>
      </c>
      <c r="F223" s="166" t="s">
        <v>25</v>
      </c>
      <c r="G223" s="166" t="s">
        <v>63</v>
      </c>
      <c r="H223" s="168" t="s">
        <v>117</v>
      </c>
      <c r="I223" s="168" t="s">
        <v>28</v>
      </c>
      <c r="J223" s="168" t="s">
        <v>29</v>
      </c>
      <c r="K223" s="168" t="s">
        <v>30</v>
      </c>
      <c r="L223" s="168" t="s">
        <v>31</v>
      </c>
      <c r="M223" s="168" t="s">
        <v>32</v>
      </c>
      <c r="N223" s="168" t="s">
        <v>33</v>
      </c>
      <c r="O223" s="168" t="s">
        <v>34</v>
      </c>
      <c r="P223" s="168" t="s">
        <v>35</v>
      </c>
      <c r="Q223" s="168" t="s">
        <v>36</v>
      </c>
      <c r="R223" s="168" t="s">
        <v>37</v>
      </c>
      <c r="S223" s="168" t="s">
        <v>38</v>
      </c>
      <c r="T223" s="168" t="s">
        <v>39</v>
      </c>
      <c r="U223" s="168" t="s">
        <v>40</v>
      </c>
      <c r="V223" s="168" t="s">
        <v>41</v>
      </c>
      <c r="W223" s="168" t="s">
        <v>48</v>
      </c>
      <c r="X223" s="168" t="s">
        <v>54</v>
      </c>
      <c r="Y223" s="168" t="s">
        <v>44</v>
      </c>
      <c r="Z223" s="64"/>
      <c r="AA223" s="64"/>
      <c r="AB223" s="64"/>
      <c r="AC223" s="64"/>
      <c r="AD223" s="64"/>
      <c r="AE223" s="64"/>
      <c r="AF223" s="33"/>
      <c r="AG223" s="21"/>
    </row>
    <row r="224" spans="1:32" ht="239.25" customHeight="1" thickBot="1">
      <c r="A224" s="161"/>
      <c r="B224" s="163"/>
      <c r="C224" s="165"/>
      <c r="D224" s="167"/>
      <c r="E224" s="167"/>
      <c r="F224" s="167"/>
      <c r="G224" s="167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65" t="s">
        <v>55</v>
      </c>
      <c r="AA224" s="65" t="s">
        <v>56</v>
      </c>
      <c r="AB224" s="65" t="s">
        <v>59</v>
      </c>
      <c r="AC224" s="65" t="s">
        <v>60</v>
      </c>
      <c r="AD224" s="65" t="s">
        <v>125</v>
      </c>
      <c r="AE224" s="65" t="s">
        <v>45</v>
      </c>
      <c r="AF224" s="33"/>
    </row>
    <row r="225" spans="1:33" s="25" customFormat="1" ht="45.75" thickBot="1">
      <c r="A225" s="61">
        <v>1</v>
      </c>
      <c r="B225" s="62">
        <v>2</v>
      </c>
      <c r="C225" s="71">
        <v>3</v>
      </c>
      <c r="D225" s="109">
        <v>4</v>
      </c>
      <c r="E225" s="62">
        <v>5</v>
      </c>
      <c r="F225" s="62">
        <v>6</v>
      </c>
      <c r="G225" s="62">
        <v>7</v>
      </c>
      <c r="H225" s="71" t="s">
        <v>50</v>
      </c>
      <c r="I225" s="109">
        <v>9</v>
      </c>
      <c r="J225" s="62">
        <v>10</v>
      </c>
      <c r="K225" s="62">
        <v>11</v>
      </c>
      <c r="L225" s="62">
        <v>12</v>
      </c>
      <c r="M225" s="62">
        <v>13</v>
      </c>
      <c r="N225" s="110">
        <v>14</v>
      </c>
      <c r="O225" s="62">
        <v>15</v>
      </c>
      <c r="P225" s="110">
        <v>16</v>
      </c>
      <c r="Q225" s="62">
        <v>17</v>
      </c>
      <c r="R225" s="110">
        <v>18</v>
      </c>
      <c r="S225" s="62">
        <v>19</v>
      </c>
      <c r="T225" s="110">
        <v>20</v>
      </c>
      <c r="U225" s="62">
        <v>21</v>
      </c>
      <c r="V225" s="110">
        <v>22</v>
      </c>
      <c r="W225" s="62">
        <v>23</v>
      </c>
      <c r="X225" s="110">
        <v>24</v>
      </c>
      <c r="Y225" s="62">
        <v>25</v>
      </c>
      <c r="Z225" s="111">
        <v>26</v>
      </c>
      <c r="AA225" s="111">
        <v>27</v>
      </c>
      <c r="AB225" s="111">
        <v>28</v>
      </c>
      <c r="AC225" s="111">
        <v>29</v>
      </c>
      <c r="AD225" s="111">
        <v>30</v>
      </c>
      <c r="AE225" s="62">
        <v>31</v>
      </c>
      <c r="AF225" s="33"/>
      <c r="AG225" s="21"/>
    </row>
    <row r="226" spans="1:33" s="25" customFormat="1" ht="45.75" thickBot="1">
      <c r="A226" s="158" t="s">
        <v>72</v>
      </c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9"/>
      <c r="AF226" s="33"/>
      <c r="AG226" s="21"/>
    </row>
    <row r="227" spans="1:33" s="25" customFormat="1" ht="90.75" thickBot="1">
      <c r="A227" s="100">
        <v>83</v>
      </c>
      <c r="B227" s="103" t="s">
        <v>140</v>
      </c>
      <c r="C227" s="35"/>
      <c r="D227" s="43"/>
      <c r="E227" s="43"/>
      <c r="F227" s="43"/>
      <c r="G227" s="66">
        <v>10.8</v>
      </c>
      <c r="H227" s="43"/>
      <c r="I227" s="43"/>
      <c r="J227" s="43"/>
      <c r="K227" s="43"/>
      <c r="L227" s="78"/>
      <c r="M227" s="104">
        <v>0.4</v>
      </c>
      <c r="N227" s="89">
        <v>1</v>
      </c>
      <c r="O227" s="44"/>
      <c r="P227" s="78"/>
      <c r="Q227" s="104">
        <v>139.8</v>
      </c>
      <c r="R227" s="78"/>
      <c r="S227" s="44"/>
      <c r="T227" s="78"/>
      <c r="U227" s="44"/>
      <c r="V227" s="78"/>
      <c r="W227" s="44"/>
      <c r="X227" s="78"/>
      <c r="Y227" s="37"/>
      <c r="Z227" s="37"/>
      <c r="AA227" s="37"/>
      <c r="AB227" s="37"/>
      <c r="AC227" s="37"/>
      <c r="AD227" s="37"/>
      <c r="AE227" s="37"/>
      <c r="AF227" s="33"/>
      <c r="AG227" s="21"/>
    </row>
    <row r="228" spans="1:33" s="25" customFormat="1" ht="90.75" customHeight="1" thickBot="1">
      <c r="A228" s="61">
        <v>2</v>
      </c>
      <c r="B228" s="98" t="s">
        <v>53</v>
      </c>
      <c r="C228" s="62"/>
      <c r="D228" s="89"/>
      <c r="E228" s="89"/>
      <c r="F228" s="89"/>
      <c r="G228" s="89"/>
      <c r="H228" s="89"/>
      <c r="I228" s="89"/>
      <c r="J228" s="89"/>
      <c r="K228" s="89"/>
      <c r="L228" s="89"/>
      <c r="M228" s="89">
        <v>8.7</v>
      </c>
      <c r="N228" s="89"/>
      <c r="O228" s="78"/>
      <c r="P228" s="78"/>
      <c r="Q228" s="89">
        <v>87.5</v>
      </c>
      <c r="R228" s="78"/>
      <c r="S228" s="78"/>
      <c r="T228" s="78"/>
      <c r="U228" s="78"/>
      <c r="V228" s="78"/>
      <c r="W228" s="78"/>
      <c r="X228" s="89">
        <v>1.64</v>
      </c>
      <c r="Y228" s="78"/>
      <c r="Z228" s="78"/>
      <c r="AA228" s="78"/>
      <c r="AB228" s="78"/>
      <c r="AC228" s="78"/>
      <c r="AD228" s="78"/>
      <c r="AE228" s="78"/>
      <c r="AF228" s="33"/>
      <c r="AG228" s="21"/>
    </row>
    <row r="229" spans="1:33" s="25" customFormat="1" ht="60.75" customHeight="1" thickBot="1">
      <c r="A229" s="61">
        <v>3</v>
      </c>
      <c r="B229" s="98" t="s">
        <v>15</v>
      </c>
      <c r="C229" s="89">
        <v>20</v>
      </c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>
        <v>5</v>
      </c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33"/>
      <c r="AG229" s="21"/>
    </row>
    <row r="230" spans="1:32" ht="45.75" thickBot="1">
      <c r="A230" s="76"/>
      <c r="B230" s="101" t="s">
        <v>0</v>
      </c>
      <c r="C230" s="99">
        <f>C227+C228+C229</f>
        <v>20</v>
      </c>
      <c r="D230" s="99">
        <f aca="true" t="shared" si="38" ref="D230:AE230">D227+D228+D229</f>
        <v>0</v>
      </c>
      <c r="E230" s="99">
        <f t="shared" si="38"/>
        <v>0</v>
      </c>
      <c r="F230" s="99">
        <f t="shared" si="38"/>
        <v>0</v>
      </c>
      <c r="G230" s="99">
        <f t="shared" si="38"/>
        <v>10.8</v>
      </c>
      <c r="H230" s="99">
        <f t="shared" si="38"/>
        <v>0</v>
      </c>
      <c r="I230" s="99">
        <f t="shared" si="38"/>
        <v>0</v>
      </c>
      <c r="J230" s="99">
        <f t="shared" si="38"/>
        <v>0</v>
      </c>
      <c r="K230" s="99">
        <f t="shared" si="38"/>
        <v>0</v>
      </c>
      <c r="L230" s="99">
        <f t="shared" si="38"/>
        <v>0</v>
      </c>
      <c r="M230" s="99">
        <f t="shared" si="38"/>
        <v>9.1</v>
      </c>
      <c r="N230" s="99">
        <f t="shared" si="38"/>
        <v>6</v>
      </c>
      <c r="O230" s="99">
        <f t="shared" si="38"/>
        <v>0</v>
      </c>
      <c r="P230" s="99">
        <f t="shared" si="38"/>
        <v>0</v>
      </c>
      <c r="Q230" s="99">
        <f t="shared" si="38"/>
        <v>227.3</v>
      </c>
      <c r="R230" s="99">
        <f t="shared" si="38"/>
        <v>0</v>
      </c>
      <c r="S230" s="99">
        <f t="shared" si="38"/>
        <v>0</v>
      </c>
      <c r="T230" s="99">
        <f t="shared" si="38"/>
        <v>0</v>
      </c>
      <c r="U230" s="99">
        <f t="shared" si="38"/>
        <v>0</v>
      </c>
      <c r="V230" s="99">
        <f t="shared" si="38"/>
        <v>0</v>
      </c>
      <c r="W230" s="99">
        <f t="shared" si="38"/>
        <v>0</v>
      </c>
      <c r="X230" s="99">
        <f t="shared" si="38"/>
        <v>1.64</v>
      </c>
      <c r="Y230" s="99">
        <f t="shared" si="38"/>
        <v>0</v>
      </c>
      <c r="Z230" s="99">
        <f t="shared" si="38"/>
        <v>0</v>
      </c>
      <c r="AA230" s="99">
        <f t="shared" si="38"/>
        <v>0</v>
      </c>
      <c r="AB230" s="99">
        <f t="shared" si="38"/>
        <v>0</v>
      </c>
      <c r="AC230" s="99">
        <f t="shared" si="38"/>
        <v>0</v>
      </c>
      <c r="AD230" s="99">
        <f t="shared" si="38"/>
        <v>0</v>
      </c>
      <c r="AE230" s="99">
        <f t="shared" si="38"/>
        <v>0</v>
      </c>
      <c r="AF230" s="33"/>
    </row>
    <row r="231" spans="1:32" ht="54.75" customHeight="1" thickBot="1">
      <c r="A231" s="185" t="s">
        <v>73</v>
      </c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5"/>
      <c r="AF231" s="33"/>
    </row>
    <row r="232" spans="1:32" ht="189.75" customHeight="1" thickBot="1">
      <c r="A232" s="100">
        <v>64</v>
      </c>
      <c r="B232" s="101" t="s">
        <v>64</v>
      </c>
      <c r="C232" s="63"/>
      <c r="D232" s="63"/>
      <c r="E232" s="63"/>
      <c r="F232" s="63"/>
      <c r="G232" s="63"/>
      <c r="H232" s="63"/>
      <c r="I232" s="63"/>
      <c r="J232" s="66">
        <v>102</v>
      </c>
      <c r="K232" s="63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3"/>
    </row>
    <row r="233" spans="1:32" ht="45.75" thickBot="1">
      <c r="A233" s="42"/>
      <c r="B233" s="97" t="s">
        <v>10</v>
      </c>
      <c r="C233" s="99">
        <f>C232</f>
        <v>0</v>
      </c>
      <c r="D233" s="99">
        <f aca="true" t="shared" si="39" ref="D233:AE233">D232</f>
        <v>0</v>
      </c>
      <c r="E233" s="99">
        <f t="shared" si="39"/>
        <v>0</v>
      </c>
      <c r="F233" s="99">
        <f t="shared" si="39"/>
        <v>0</v>
      </c>
      <c r="G233" s="99">
        <f t="shared" si="39"/>
        <v>0</v>
      </c>
      <c r="H233" s="99">
        <f t="shared" si="39"/>
        <v>0</v>
      </c>
      <c r="I233" s="99">
        <f t="shared" si="39"/>
        <v>0</v>
      </c>
      <c r="J233" s="99">
        <f t="shared" si="39"/>
        <v>102</v>
      </c>
      <c r="K233" s="99">
        <f t="shared" si="39"/>
        <v>0</v>
      </c>
      <c r="L233" s="99">
        <f t="shared" si="39"/>
        <v>0</v>
      </c>
      <c r="M233" s="99">
        <f t="shared" si="39"/>
        <v>0</v>
      </c>
      <c r="N233" s="99">
        <f t="shared" si="39"/>
        <v>0</v>
      </c>
      <c r="O233" s="99">
        <f t="shared" si="39"/>
        <v>0</v>
      </c>
      <c r="P233" s="99">
        <f t="shared" si="39"/>
        <v>0</v>
      </c>
      <c r="Q233" s="99">
        <f t="shared" si="39"/>
        <v>0</v>
      </c>
      <c r="R233" s="99">
        <f t="shared" si="39"/>
        <v>0</v>
      </c>
      <c r="S233" s="99">
        <f t="shared" si="39"/>
        <v>0</v>
      </c>
      <c r="T233" s="99">
        <f t="shared" si="39"/>
        <v>0</v>
      </c>
      <c r="U233" s="99">
        <f t="shared" si="39"/>
        <v>0</v>
      </c>
      <c r="V233" s="99">
        <f t="shared" si="39"/>
        <v>0</v>
      </c>
      <c r="W233" s="99">
        <f t="shared" si="39"/>
        <v>0</v>
      </c>
      <c r="X233" s="99">
        <f t="shared" si="39"/>
        <v>0</v>
      </c>
      <c r="Y233" s="99">
        <f t="shared" si="39"/>
        <v>0</v>
      </c>
      <c r="Z233" s="99">
        <f t="shared" si="39"/>
        <v>0</v>
      </c>
      <c r="AA233" s="99">
        <f t="shared" si="39"/>
        <v>0</v>
      </c>
      <c r="AB233" s="99">
        <f t="shared" si="39"/>
        <v>0</v>
      </c>
      <c r="AC233" s="99">
        <f t="shared" si="39"/>
        <v>0</v>
      </c>
      <c r="AD233" s="99">
        <f t="shared" si="39"/>
        <v>0</v>
      </c>
      <c r="AE233" s="99">
        <f t="shared" si="39"/>
        <v>0</v>
      </c>
      <c r="AF233" s="33"/>
    </row>
    <row r="234" spans="1:32" ht="45.75" thickBot="1">
      <c r="A234" s="158" t="s">
        <v>3</v>
      </c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9"/>
      <c r="AF234" s="33"/>
    </row>
    <row r="235" spans="1:32" ht="96.75" customHeight="1" thickBot="1">
      <c r="A235" s="100">
        <v>84</v>
      </c>
      <c r="B235" s="103" t="s">
        <v>141</v>
      </c>
      <c r="C235" s="35"/>
      <c r="D235" s="43"/>
      <c r="E235" s="43"/>
      <c r="F235" s="43"/>
      <c r="G235" s="43"/>
      <c r="H235" s="43"/>
      <c r="I235" s="66">
        <v>28.8</v>
      </c>
      <c r="J235" s="43"/>
      <c r="K235" s="43"/>
      <c r="L235" s="44"/>
      <c r="M235" s="37"/>
      <c r="N235" s="44"/>
      <c r="O235" s="63">
        <v>3</v>
      </c>
      <c r="P235" s="44"/>
      <c r="Q235" s="37"/>
      <c r="R235" s="44"/>
      <c r="S235" s="37"/>
      <c r="T235" s="44"/>
      <c r="U235" s="37"/>
      <c r="V235" s="44"/>
      <c r="W235" s="37"/>
      <c r="X235" s="44"/>
      <c r="Y235" s="37"/>
      <c r="Z235" s="43"/>
      <c r="AA235" s="43"/>
      <c r="AB235" s="43"/>
      <c r="AC235" s="43"/>
      <c r="AD235" s="43"/>
      <c r="AE235" s="37"/>
      <c r="AF235" s="33"/>
    </row>
    <row r="236" spans="1:32" ht="141" customHeight="1" thickBot="1">
      <c r="A236" s="61">
        <v>85</v>
      </c>
      <c r="B236" s="101" t="s">
        <v>142</v>
      </c>
      <c r="C236" s="35"/>
      <c r="D236" s="43"/>
      <c r="E236" s="43"/>
      <c r="F236" s="43"/>
      <c r="G236" s="43"/>
      <c r="H236" s="66">
        <v>11</v>
      </c>
      <c r="I236" s="66">
        <v>52.02</v>
      </c>
      <c r="J236" s="43"/>
      <c r="K236" s="43"/>
      <c r="L236" s="44"/>
      <c r="M236" s="63">
        <v>0.4</v>
      </c>
      <c r="N236" s="104">
        <v>3</v>
      </c>
      <c r="O236" s="37"/>
      <c r="P236" s="44"/>
      <c r="Q236" s="37"/>
      <c r="R236" s="44"/>
      <c r="S236" s="37"/>
      <c r="T236" s="44"/>
      <c r="U236" s="63">
        <v>6</v>
      </c>
      <c r="V236" s="44"/>
      <c r="W236" s="37"/>
      <c r="X236" s="44"/>
      <c r="Y236" s="37"/>
      <c r="Z236" s="43"/>
      <c r="AA236" s="43"/>
      <c r="AB236" s="43"/>
      <c r="AC236" s="43"/>
      <c r="AD236" s="43"/>
      <c r="AE236" s="37"/>
      <c r="AF236" s="33"/>
    </row>
    <row r="237" spans="1:32" ht="90.75" thickBot="1">
      <c r="A237" s="61">
        <v>86</v>
      </c>
      <c r="B237" s="101" t="s">
        <v>164</v>
      </c>
      <c r="C237" s="63">
        <v>18</v>
      </c>
      <c r="D237" s="75"/>
      <c r="E237" s="75"/>
      <c r="F237" s="75"/>
      <c r="G237" s="75"/>
      <c r="H237" s="43"/>
      <c r="I237" s="66">
        <v>8</v>
      </c>
      <c r="J237" s="43"/>
      <c r="K237" s="43"/>
      <c r="L237" s="44"/>
      <c r="M237" s="37"/>
      <c r="N237" s="104">
        <v>0.6</v>
      </c>
      <c r="O237" s="37"/>
      <c r="P237" s="44"/>
      <c r="Q237" s="63">
        <v>13.8</v>
      </c>
      <c r="R237" s="44"/>
      <c r="S237" s="63">
        <v>51.6</v>
      </c>
      <c r="T237" s="44"/>
      <c r="U237" s="37"/>
      <c r="V237" s="37"/>
      <c r="W237" s="44"/>
      <c r="X237" s="37"/>
      <c r="Y237" s="37"/>
      <c r="Z237" s="37"/>
      <c r="AA237" s="37"/>
      <c r="AB237" s="37"/>
      <c r="AC237" s="37"/>
      <c r="AD237" s="37"/>
      <c r="AE237" s="37"/>
      <c r="AF237" s="33"/>
    </row>
    <row r="238" spans="1:32" ht="45.75" thickBot="1">
      <c r="A238" s="61">
        <v>87</v>
      </c>
      <c r="B238" s="101" t="s">
        <v>138</v>
      </c>
      <c r="C238" s="63"/>
      <c r="D238" s="43"/>
      <c r="E238" s="43"/>
      <c r="F238" s="43"/>
      <c r="G238" s="66">
        <v>37.95</v>
      </c>
      <c r="H238" s="43"/>
      <c r="I238" s="66"/>
      <c r="J238" s="43"/>
      <c r="K238" s="43"/>
      <c r="L238" s="44"/>
      <c r="M238" s="43"/>
      <c r="N238" s="104">
        <v>3.96</v>
      </c>
      <c r="O238" s="43"/>
      <c r="P238" s="44"/>
      <c r="Q238" s="66"/>
      <c r="R238" s="44"/>
      <c r="S238" s="66"/>
      <c r="T238" s="44"/>
      <c r="U238" s="43"/>
      <c r="V238" s="43"/>
      <c r="W238" s="44"/>
      <c r="X238" s="95"/>
      <c r="Y238" s="95"/>
      <c r="Z238" s="95"/>
      <c r="AA238" s="95"/>
      <c r="AB238" s="95"/>
      <c r="AC238" s="95"/>
      <c r="AD238" s="95"/>
      <c r="AE238" s="37"/>
      <c r="AF238" s="33"/>
    </row>
    <row r="239" spans="1:32" ht="90.75" thickBot="1">
      <c r="A239" s="61">
        <v>46</v>
      </c>
      <c r="B239" s="101" t="s">
        <v>79</v>
      </c>
      <c r="C239" s="37"/>
      <c r="D239" s="43"/>
      <c r="E239" s="66">
        <v>1</v>
      </c>
      <c r="F239" s="43"/>
      <c r="G239" s="43"/>
      <c r="H239" s="43"/>
      <c r="I239" s="66">
        <v>4.4</v>
      </c>
      <c r="J239" s="43"/>
      <c r="K239" s="43"/>
      <c r="L239" s="43"/>
      <c r="M239" s="43"/>
      <c r="N239" s="66">
        <v>0.6</v>
      </c>
      <c r="O239" s="43"/>
      <c r="P239" s="43"/>
      <c r="Q239" s="43"/>
      <c r="R239" s="43"/>
      <c r="S239" s="43"/>
      <c r="T239" s="43"/>
      <c r="U239" s="43"/>
      <c r="V239" s="43"/>
      <c r="W239" s="54"/>
      <c r="X239" s="78"/>
      <c r="Y239" s="78"/>
      <c r="Z239" s="78"/>
      <c r="AA239" s="78"/>
      <c r="AB239" s="78"/>
      <c r="AC239" s="78"/>
      <c r="AD239" s="78"/>
      <c r="AE239" s="37"/>
      <c r="AF239" s="33"/>
    </row>
    <row r="240" spans="1:32" ht="59.25" customHeight="1" thickBot="1">
      <c r="A240" s="61">
        <v>37</v>
      </c>
      <c r="B240" s="101" t="s">
        <v>122</v>
      </c>
      <c r="C240" s="35"/>
      <c r="D240" s="43"/>
      <c r="E240" s="43"/>
      <c r="F240" s="43"/>
      <c r="G240" s="43"/>
      <c r="H240" s="43"/>
      <c r="I240" s="43"/>
      <c r="J240" s="43"/>
      <c r="K240" s="43"/>
      <c r="L240" s="44"/>
      <c r="M240" s="78"/>
      <c r="N240" s="44"/>
      <c r="O240" s="78"/>
      <c r="P240" s="44"/>
      <c r="Q240" s="78"/>
      <c r="R240" s="44"/>
      <c r="S240" s="78"/>
      <c r="T240" s="44"/>
      <c r="U240" s="78"/>
      <c r="V240" s="44"/>
      <c r="W240" s="78"/>
      <c r="X240" s="44"/>
      <c r="Y240" s="78"/>
      <c r="Z240" s="43"/>
      <c r="AA240" s="66">
        <v>150</v>
      </c>
      <c r="AB240" s="43"/>
      <c r="AC240" s="43"/>
      <c r="AD240" s="43"/>
      <c r="AE240" s="37"/>
      <c r="AF240" s="33"/>
    </row>
    <row r="241" spans="1:32" ht="45.75" thickBot="1">
      <c r="A241" s="61">
        <v>9</v>
      </c>
      <c r="B241" s="101" t="s">
        <v>9</v>
      </c>
      <c r="C241" s="105">
        <v>10</v>
      </c>
      <c r="D241" s="66"/>
      <c r="E241" s="66"/>
      <c r="F241" s="43"/>
      <c r="G241" s="43"/>
      <c r="H241" s="43"/>
      <c r="I241" s="43"/>
      <c r="J241" s="43"/>
      <c r="K241" s="43"/>
      <c r="L241" s="44"/>
      <c r="M241" s="78"/>
      <c r="N241" s="44"/>
      <c r="O241" s="78"/>
      <c r="P241" s="44"/>
      <c r="Q241" s="78"/>
      <c r="R241" s="44"/>
      <c r="S241" s="78"/>
      <c r="T241" s="44"/>
      <c r="U241" s="78"/>
      <c r="V241" s="44"/>
      <c r="W241" s="78"/>
      <c r="X241" s="44"/>
      <c r="Y241" s="78"/>
      <c r="Z241" s="43"/>
      <c r="AA241" s="43"/>
      <c r="AB241" s="43"/>
      <c r="AC241" s="43"/>
      <c r="AD241" s="43"/>
      <c r="AE241" s="78"/>
      <c r="AF241" s="33"/>
    </row>
    <row r="242" spans="1:32" ht="45.75" thickBot="1">
      <c r="A242" s="61">
        <v>10</v>
      </c>
      <c r="B242" s="101" t="s">
        <v>2</v>
      </c>
      <c r="C242" s="62"/>
      <c r="D242" s="66">
        <v>25</v>
      </c>
      <c r="E242" s="66"/>
      <c r="F242" s="43"/>
      <c r="G242" s="43"/>
      <c r="H242" s="43"/>
      <c r="I242" s="43"/>
      <c r="J242" s="43"/>
      <c r="K242" s="43"/>
      <c r="L242" s="73"/>
      <c r="M242" s="37"/>
      <c r="N242" s="75"/>
      <c r="O242" s="75"/>
      <c r="P242" s="75"/>
      <c r="Q242" s="75"/>
      <c r="R242" s="74"/>
      <c r="S242" s="37"/>
      <c r="T242" s="75"/>
      <c r="U242" s="75"/>
      <c r="V242" s="74"/>
      <c r="W242" s="37"/>
      <c r="X242" s="75"/>
      <c r="Y242" s="75"/>
      <c r="Z242" s="75"/>
      <c r="AA242" s="75"/>
      <c r="AB242" s="75"/>
      <c r="AC242" s="75"/>
      <c r="AD242" s="75"/>
      <c r="AE242" s="37"/>
      <c r="AF242" s="33"/>
    </row>
    <row r="243" spans="1:32" ht="45.75" thickBot="1">
      <c r="A243" s="42"/>
      <c r="B243" s="103" t="s">
        <v>10</v>
      </c>
      <c r="C243" s="99">
        <f>C235+C236+C237+C238+C239+C240+C241+C242</f>
        <v>28</v>
      </c>
      <c r="D243" s="99">
        <f aca="true" t="shared" si="40" ref="D243:AE243">D235+D236+D237+D238+D239+D240+D241+D242</f>
        <v>25</v>
      </c>
      <c r="E243" s="99">
        <f t="shared" si="40"/>
        <v>1</v>
      </c>
      <c r="F243" s="99">
        <f t="shared" si="40"/>
        <v>0</v>
      </c>
      <c r="G243" s="99">
        <f t="shared" si="40"/>
        <v>37.95</v>
      </c>
      <c r="H243" s="99">
        <f t="shared" si="40"/>
        <v>11</v>
      </c>
      <c r="I243" s="99">
        <f t="shared" si="40"/>
        <v>93.22000000000001</v>
      </c>
      <c r="J243" s="99">
        <f t="shared" si="40"/>
        <v>0</v>
      </c>
      <c r="K243" s="99">
        <f t="shared" si="40"/>
        <v>0</v>
      </c>
      <c r="L243" s="99">
        <f t="shared" si="40"/>
        <v>0</v>
      </c>
      <c r="M243" s="99">
        <f t="shared" si="40"/>
        <v>0.4</v>
      </c>
      <c r="N243" s="99">
        <f t="shared" si="40"/>
        <v>8.16</v>
      </c>
      <c r="O243" s="99">
        <f t="shared" si="40"/>
        <v>3</v>
      </c>
      <c r="P243" s="99">
        <f t="shared" si="40"/>
        <v>0</v>
      </c>
      <c r="Q243" s="99">
        <f t="shared" si="40"/>
        <v>13.8</v>
      </c>
      <c r="R243" s="99">
        <f t="shared" si="40"/>
        <v>0</v>
      </c>
      <c r="S243" s="99">
        <f t="shared" si="40"/>
        <v>51.6</v>
      </c>
      <c r="T243" s="99">
        <f t="shared" si="40"/>
        <v>0</v>
      </c>
      <c r="U243" s="99">
        <f t="shared" si="40"/>
        <v>6</v>
      </c>
      <c r="V243" s="99">
        <f t="shared" si="40"/>
        <v>0</v>
      </c>
      <c r="W243" s="99">
        <f t="shared" si="40"/>
        <v>0</v>
      </c>
      <c r="X243" s="99">
        <f t="shared" si="40"/>
        <v>0</v>
      </c>
      <c r="Y243" s="99">
        <f t="shared" si="40"/>
        <v>0</v>
      </c>
      <c r="Z243" s="99">
        <f t="shared" si="40"/>
        <v>0</v>
      </c>
      <c r="AA243" s="99">
        <f t="shared" si="40"/>
        <v>150</v>
      </c>
      <c r="AB243" s="99">
        <f t="shared" si="40"/>
        <v>0</v>
      </c>
      <c r="AC243" s="99">
        <f t="shared" si="40"/>
        <v>0</v>
      </c>
      <c r="AD243" s="99">
        <f t="shared" si="40"/>
        <v>0</v>
      </c>
      <c r="AE243" s="99">
        <f t="shared" si="40"/>
        <v>0</v>
      </c>
      <c r="AF243" s="33"/>
    </row>
    <row r="244" spans="1:32" ht="45.75" customHeight="1" thickBot="1">
      <c r="A244" s="158" t="s">
        <v>107</v>
      </c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9"/>
      <c r="AF244" s="33"/>
    </row>
    <row r="245" spans="1:32" ht="55.5" customHeight="1" thickBot="1">
      <c r="A245" s="61">
        <v>11</v>
      </c>
      <c r="B245" s="103" t="s">
        <v>114</v>
      </c>
      <c r="C245" s="71"/>
      <c r="D245" s="67"/>
      <c r="E245" s="67"/>
      <c r="F245" s="67"/>
      <c r="G245" s="67"/>
      <c r="H245" s="66"/>
      <c r="I245" s="66"/>
      <c r="J245" s="66"/>
      <c r="K245" s="66"/>
      <c r="L245" s="104"/>
      <c r="M245" s="63"/>
      <c r="N245" s="104"/>
      <c r="O245" s="63"/>
      <c r="P245" s="104"/>
      <c r="Q245" s="63">
        <v>160</v>
      </c>
      <c r="R245" s="44"/>
      <c r="S245" s="37"/>
      <c r="T245" s="44"/>
      <c r="U245" s="37"/>
      <c r="V245" s="37"/>
      <c r="W245" s="44"/>
      <c r="X245" s="37"/>
      <c r="Y245" s="37"/>
      <c r="Z245" s="37"/>
      <c r="AA245" s="37"/>
      <c r="AB245" s="37"/>
      <c r="AC245" s="37"/>
      <c r="AD245" s="37"/>
      <c r="AE245" s="37"/>
      <c r="AF245" s="33"/>
    </row>
    <row r="246" spans="1:32" ht="144.75" customHeight="1" thickBot="1">
      <c r="A246" s="61">
        <v>12</v>
      </c>
      <c r="B246" s="101" t="s">
        <v>91</v>
      </c>
      <c r="C246" s="35"/>
      <c r="D246" s="92"/>
      <c r="E246" s="67">
        <v>21.74</v>
      </c>
      <c r="F246" s="92"/>
      <c r="G246" s="92"/>
      <c r="H246" s="66">
        <v>15.14</v>
      </c>
      <c r="I246" s="66">
        <v>4.33</v>
      </c>
      <c r="J246" s="43"/>
      <c r="K246" s="43"/>
      <c r="L246" s="43"/>
      <c r="M246" s="66">
        <v>0.4</v>
      </c>
      <c r="N246" s="66">
        <v>0.76</v>
      </c>
      <c r="O246" s="66">
        <v>1.96</v>
      </c>
      <c r="P246" s="66">
        <v>0.8</v>
      </c>
      <c r="Q246" s="66">
        <v>12</v>
      </c>
      <c r="R246" s="43"/>
      <c r="S246" s="43"/>
      <c r="T246" s="43"/>
      <c r="U246" s="43"/>
      <c r="V246" s="43"/>
      <c r="W246" s="43"/>
      <c r="X246" s="43"/>
      <c r="Y246" s="37"/>
      <c r="Z246" s="37"/>
      <c r="AA246" s="37"/>
      <c r="AB246" s="37"/>
      <c r="AC246" s="37"/>
      <c r="AD246" s="37"/>
      <c r="AE246" s="100">
        <v>0.584</v>
      </c>
      <c r="AF246" s="33"/>
    </row>
    <row r="247" spans="1:32" ht="51.75" customHeight="1" thickBot="1">
      <c r="A247" s="76"/>
      <c r="B247" s="101" t="s">
        <v>0</v>
      </c>
      <c r="C247" s="99">
        <f>C245+C246</f>
        <v>0</v>
      </c>
      <c r="D247" s="99">
        <f aca="true" t="shared" si="41" ref="D247:AE247">D245+D246</f>
        <v>0</v>
      </c>
      <c r="E247" s="99">
        <f t="shared" si="41"/>
        <v>21.74</v>
      </c>
      <c r="F247" s="99">
        <f t="shared" si="41"/>
        <v>0</v>
      </c>
      <c r="G247" s="99">
        <f t="shared" si="41"/>
        <v>0</v>
      </c>
      <c r="H247" s="99">
        <f t="shared" si="41"/>
        <v>15.14</v>
      </c>
      <c r="I247" s="99">
        <f t="shared" si="41"/>
        <v>4.33</v>
      </c>
      <c r="J247" s="99">
        <f t="shared" si="41"/>
        <v>0</v>
      </c>
      <c r="K247" s="99">
        <f t="shared" si="41"/>
        <v>0</v>
      </c>
      <c r="L247" s="99">
        <f t="shared" si="41"/>
        <v>0</v>
      </c>
      <c r="M247" s="99">
        <f t="shared" si="41"/>
        <v>0.4</v>
      </c>
      <c r="N247" s="99">
        <f t="shared" si="41"/>
        <v>0.76</v>
      </c>
      <c r="O247" s="99">
        <f t="shared" si="41"/>
        <v>1.96</v>
      </c>
      <c r="P247" s="99">
        <f t="shared" si="41"/>
        <v>0.8</v>
      </c>
      <c r="Q247" s="99">
        <f t="shared" si="41"/>
        <v>172</v>
      </c>
      <c r="R247" s="99">
        <f t="shared" si="41"/>
        <v>0</v>
      </c>
      <c r="S247" s="99">
        <f t="shared" si="41"/>
        <v>0</v>
      </c>
      <c r="T247" s="99">
        <f t="shared" si="41"/>
        <v>0</v>
      </c>
      <c r="U247" s="99">
        <f t="shared" si="41"/>
        <v>0</v>
      </c>
      <c r="V247" s="99">
        <f t="shared" si="41"/>
        <v>0</v>
      </c>
      <c r="W247" s="99">
        <f t="shared" si="41"/>
        <v>0</v>
      </c>
      <c r="X247" s="99">
        <f t="shared" si="41"/>
        <v>0</v>
      </c>
      <c r="Y247" s="99">
        <f t="shared" si="41"/>
        <v>0</v>
      </c>
      <c r="Z247" s="99">
        <f t="shared" si="41"/>
        <v>0</v>
      </c>
      <c r="AA247" s="99">
        <f t="shared" si="41"/>
        <v>0</v>
      </c>
      <c r="AB247" s="99">
        <f t="shared" si="41"/>
        <v>0</v>
      </c>
      <c r="AC247" s="99">
        <f t="shared" si="41"/>
        <v>0</v>
      </c>
      <c r="AD247" s="99">
        <f t="shared" si="41"/>
        <v>0</v>
      </c>
      <c r="AE247" s="107">
        <f t="shared" si="41"/>
        <v>0.584</v>
      </c>
      <c r="AF247" s="33"/>
    </row>
    <row r="248" spans="1:32" ht="45.75" customHeight="1" thickBot="1">
      <c r="A248" s="158" t="s">
        <v>106</v>
      </c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7"/>
      <c r="AF248" s="33"/>
    </row>
    <row r="249" spans="1:32" ht="89.25" customHeight="1" thickBot="1">
      <c r="A249" s="61">
        <v>88</v>
      </c>
      <c r="B249" s="101" t="s">
        <v>143</v>
      </c>
      <c r="C249" s="36"/>
      <c r="D249" s="43"/>
      <c r="E249" s="43"/>
      <c r="F249" s="43"/>
      <c r="G249" s="43"/>
      <c r="H249" s="43"/>
      <c r="I249" s="66">
        <v>41.34</v>
      </c>
      <c r="J249" s="43"/>
      <c r="K249" s="43"/>
      <c r="L249" s="43"/>
      <c r="M249" s="43"/>
      <c r="N249" s="43"/>
      <c r="O249" s="66">
        <v>3</v>
      </c>
      <c r="P249" s="43"/>
      <c r="Q249" s="43"/>
      <c r="R249" s="43"/>
      <c r="S249" s="43"/>
      <c r="T249" s="43"/>
      <c r="U249" s="43"/>
      <c r="V249" s="43"/>
      <c r="W249" s="53"/>
      <c r="X249" s="43"/>
      <c r="Y249" s="43"/>
      <c r="Z249" s="43"/>
      <c r="AA249" s="43"/>
      <c r="AB249" s="43"/>
      <c r="AC249" s="43"/>
      <c r="AD249" s="43"/>
      <c r="AE249" s="37"/>
      <c r="AF249" s="33"/>
    </row>
    <row r="250" spans="1:32" ht="93.75" customHeight="1" thickBot="1">
      <c r="A250" s="116" t="s">
        <v>161</v>
      </c>
      <c r="B250" s="101" t="s">
        <v>82</v>
      </c>
      <c r="C250" s="63">
        <v>6.68</v>
      </c>
      <c r="D250" s="43"/>
      <c r="E250" s="43"/>
      <c r="F250" s="43"/>
      <c r="G250" s="90">
        <v>8.5</v>
      </c>
      <c r="H250" s="43"/>
      <c r="I250" s="43"/>
      <c r="J250" s="43"/>
      <c r="K250" s="43"/>
      <c r="L250" s="37"/>
      <c r="M250" s="37"/>
      <c r="N250" s="63">
        <v>0.5</v>
      </c>
      <c r="O250" s="37"/>
      <c r="P250" s="37"/>
      <c r="Q250" s="37"/>
      <c r="R250" s="37"/>
      <c r="S250" s="63">
        <v>28.5</v>
      </c>
      <c r="T250" s="37"/>
      <c r="U250" s="37"/>
      <c r="V250" s="37"/>
      <c r="W250" s="37"/>
      <c r="X250" s="43"/>
      <c r="Y250" s="95"/>
      <c r="Z250" s="43"/>
      <c r="AA250" s="43"/>
      <c r="AB250" s="43"/>
      <c r="AC250" s="43"/>
      <c r="AD250" s="43"/>
      <c r="AE250" s="37"/>
      <c r="AF250" s="33"/>
    </row>
    <row r="251" spans="1:32" ht="90.75" thickBot="1">
      <c r="A251" s="61">
        <v>89</v>
      </c>
      <c r="B251" s="101" t="s">
        <v>150</v>
      </c>
      <c r="C251" s="36"/>
      <c r="D251" s="43"/>
      <c r="E251" s="43"/>
      <c r="F251" s="43"/>
      <c r="G251" s="43"/>
      <c r="H251" s="66">
        <v>109.3</v>
      </c>
      <c r="I251" s="43"/>
      <c r="J251" s="43"/>
      <c r="K251" s="43"/>
      <c r="L251" s="78"/>
      <c r="M251" s="44"/>
      <c r="N251" s="89">
        <v>3.96</v>
      </c>
      <c r="O251" s="44"/>
      <c r="P251" s="78"/>
      <c r="Q251" s="44"/>
      <c r="R251" s="78"/>
      <c r="S251" s="44"/>
      <c r="T251" s="78"/>
      <c r="U251" s="44"/>
      <c r="V251" s="78"/>
      <c r="W251" s="44"/>
      <c r="X251" s="78"/>
      <c r="Y251" s="78"/>
      <c r="Z251" s="43"/>
      <c r="AA251" s="43"/>
      <c r="AB251" s="43"/>
      <c r="AC251" s="43"/>
      <c r="AD251" s="43"/>
      <c r="AE251" s="37"/>
      <c r="AF251" s="33"/>
    </row>
    <row r="252" spans="1:32" ht="45.75" thickBot="1">
      <c r="A252" s="61">
        <v>81</v>
      </c>
      <c r="B252" s="103" t="s">
        <v>139</v>
      </c>
      <c r="C252" s="49"/>
      <c r="D252" s="43"/>
      <c r="E252" s="66">
        <v>1</v>
      </c>
      <c r="F252" s="43"/>
      <c r="G252" s="43"/>
      <c r="H252" s="43"/>
      <c r="I252" s="66">
        <v>1.2</v>
      </c>
      <c r="J252" s="43"/>
      <c r="K252" s="43"/>
      <c r="L252" s="44"/>
      <c r="M252" s="37"/>
      <c r="N252" s="127">
        <v>1</v>
      </c>
      <c r="O252" s="79"/>
      <c r="P252" s="79"/>
      <c r="Q252" s="79"/>
      <c r="R252" s="79"/>
      <c r="S252" s="79"/>
      <c r="T252" s="79"/>
      <c r="U252" s="75"/>
      <c r="V252" s="44"/>
      <c r="W252" s="75"/>
      <c r="X252" s="44"/>
      <c r="Y252" s="75"/>
      <c r="Z252" s="43"/>
      <c r="AA252" s="43"/>
      <c r="AB252" s="43"/>
      <c r="AC252" s="43"/>
      <c r="AD252" s="43"/>
      <c r="AE252" s="37"/>
      <c r="AF252" s="33"/>
    </row>
    <row r="253" spans="1:32" ht="45.75" thickBot="1">
      <c r="A253" s="121">
        <v>90</v>
      </c>
      <c r="B253" s="101" t="s">
        <v>84</v>
      </c>
      <c r="C253" s="35"/>
      <c r="D253" s="75"/>
      <c r="E253" s="43"/>
      <c r="F253" s="75"/>
      <c r="G253" s="75"/>
      <c r="H253" s="43"/>
      <c r="I253" s="43"/>
      <c r="J253" s="43"/>
      <c r="K253" s="43"/>
      <c r="L253" s="44"/>
      <c r="M253" s="63">
        <v>6</v>
      </c>
      <c r="N253" s="44"/>
      <c r="O253" s="37"/>
      <c r="P253" s="44"/>
      <c r="Q253" s="63">
        <v>45.75</v>
      </c>
      <c r="R253" s="44"/>
      <c r="S253" s="37"/>
      <c r="T253" s="44"/>
      <c r="U253" s="37"/>
      <c r="V253" s="44"/>
      <c r="W253" s="100">
        <v>0.485</v>
      </c>
      <c r="X253" s="44"/>
      <c r="Y253" s="37"/>
      <c r="Z253" s="43"/>
      <c r="AA253" s="43"/>
      <c r="AB253" s="43"/>
      <c r="AC253" s="43"/>
      <c r="AD253" s="43"/>
      <c r="AE253" s="37"/>
      <c r="AF253" s="33"/>
    </row>
    <row r="254" spans="1:32" ht="45.75" thickBot="1">
      <c r="A254" s="121">
        <v>72</v>
      </c>
      <c r="B254" s="101" t="s">
        <v>9</v>
      </c>
      <c r="C254" s="63">
        <v>30</v>
      </c>
      <c r="D254" s="75"/>
      <c r="E254" s="75"/>
      <c r="F254" s="75"/>
      <c r="G254" s="75"/>
      <c r="H254" s="43"/>
      <c r="I254" s="43"/>
      <c r="J254" s="43"/>
      <c r="K254" s="43"/>
      <c r="L254" s="44"/>
      <c r="M254" s="37"/>
      <c r="N254" s="44"/>
      <c r="O254" s="37"/>
      <c r="P254" s="44"/>
      <c r="Q254" s="37"/>
      <c r="R254" s="44"/>
      <c r="S254" s="37"/>
      <c r="T254" s="44"/>
      <c r="U254" s="37"/>
      <c r="V254" s="44"/>
      <c r="W254" s="37"/>
      <c r="X254" s="44"/>
      <c r="Y254" s="37"/>
      <c r="Z254" s="43"/>
      <c r="AA254" s="43"/>
      <c r="AB254" s="43"/>
      <c r="AC254" s="43"/>
      <c r="AD254" s="43"/>
      <c r="AE254" s="37"/>
      <c r="AF254" s="33"/>
    </row>
    <row r="255" spans="1:32" ht="54.75" customHeight="1" thickBot="1">
      <c r="A255" s="42"/>
      <c r="B255" s="101" t="s">
        <v>0</v>
      </c>
      <c r="C255" s="107">
        <f>C249+C250+C251+C252+C253+C254</f>
        <v>36.68</v>
      </c>
      <c r="D255" s="107">
        <f aca="true" t="shared" si="42" ref="D255:AE255">D249+D250+D251+D252+D253+D254</f>
        <v>0</v>
      </c>
      <c r="E255" s="107">
        <f t="shared" si="42"/>
        <v>1</v>
      </c>
      <c r="F255" s="107">
        <f t="shared" si="42"/>
        <v>0</v>
      </c>
      <c r="G255" s="107">
        <f t="shared" si="42"/>
        <v>8.5</v>
      </c>
      <c r="H255" s="107">
        <f t="shared" si="42"/>
        <v>109.3</v>
      </c>
      <c r="I255" s="107">
        <f t="shared" si="42"/>
        <v>42.540000000000006</v>
      </c>
      <c r="J255" s="107">
        <f t="shared" si="42"/>
        <v>0</v>
      </c>
      <c r="K255" s="107">
        <f t="shared" si="42"/>
        <v>0</v>
      </c>
      <c r="L255" s="107">
        <f t="shared" si="42"/>
        <v>0</v>
      </c>
      <c r="M255" s="107">
        <f t="shared" si="42"/>
        <v>6</v>
      </c>
      <c r="N255" s="107">
        <f t="shared" si="42"/>
        <v>5.46</v>
      </c>
      <c r="O255" s="107">
        <f t="shared" si="42"/>
        <v>3</v>
      </c>
      <c r="P255" s="107">
        <f t="shared" si="42"/>
        <v>0</v>
      </c>
      <c r="Q255" s="107">
        <f t="shared" si="42"/>
        <v>45.75</v>
      </c>
      <c r="R255" s="107">
        <f t="shared" si="42"/>
        <v>0</v>
      </c>
      <c r="S255" s="107">
        <f t="shared" si="42"/>
        <v>28.5</v>
      </c>
      <c r="T255" s="107">
        <f t="shared" si="42"/>
        <v>0</v>
      </c>
      <c r="U255" s="107">
        <f t="shared" si="42"/>
        <v>0</v>
      </c>
      <c r="V255" s="107">
        <f t="shared" si="42"/>
        <v>0</v>
      </c>
      <c r="W255" s="107">
        <f t="shared" si="42"/>
        <v>0.485</v>
      </c>
      <c r="X255" s="107">
        <f t="shared" si="42"/>
        <v>0</v>
      </c>
      <c r="Y255" s="107">
        <f t="shared" si="42"/>
        <v>0</v>
      </c>
      <c r="Z255" s="107">
        <f t="shared" si="42"/>
        <v>0</v>
      </c>
      <c r="AA255" s="107">
        <f t="shared" si="42"/>
        <v>0</v>
      </c>
      <c r="AB255" s="107">
        <f t="shared" si="42"/>
        <v>0</v>
      </c>
      <c r="AC255" s="107">
        <f t="shared" si="42"/>
        <v>0</v>
      </c>
      <c r="AD255" s="107">
        <f t="shared" si="42"/>
        <v>0</v>
      </c>
      <c r="AE255" s="107">
        <f t="shared" si="42"/>
        <v>0</v>
      </c>
      <c r="AF255" s="33"/>
    </row>
    <row r="256" spans="1:32" ht="135.75" thickBot="1">
      <c r="A256" s="76"/>
      <c r="B256" s="101" t="s">
        <v>67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63">
        <v>2.85</v>
      </c>
      <c r="Z256" s="37"/>
      <c r="AA256" s="37"/>
      <c r="AB256" s="37"/>
      <c r="AC256" s="37"/>
      <c r="AD256" s="37"/>
      <c r="AE256" s="37"/>
      <c r="AF256" s="33"/>
    </row>
    <row r="257" spans="1:32" ht="45.75" thickBot="1">
      <c r="A257" s="76"/>
      <c r="B257" s="84" t="s">
        <v>5</v>
      </c>
      <c r="C257" s="37">
        <f>C230+C233+C243+C247+C255</f>
        <v>84.68</v>
      </c>
      <c r="D257" s="37">
        <f aca="true" t="shared" si="43" ref="D257:AE257">D230+D233+D243+D247+D255</f>
        <v>25</v>
      </c>
      <c r="E257" s="37">
        <f t="shared" si="43"/>
        <v>23.74</v>
      </c>
      <c r="F257" s="37">
        <f t="shared" si="43"/>
        <v>0</v>
      </c>
      <c r="G257" s="72">
        <f t="shared" si="43"/>
        <v>57.25</v>
      </c>
      <c r="H257" s="37">
        <f t="shared" si="43"/>
        <v>135.44</v>
      </c>
      <c r="I257" s="37">
        <f t="shared" si="43"/>
        <v>140.09000000000003</v>
      </c>
      <c r="J257" s="37">
        <f t="shared" si="43"/>
        <v>102</v>
      </c>
      <c r="K257" s="37">
        <f t="shared" si="43"/>
        <v>0</v>
      </c>
      <c r="L257" s="37">
        <f t="shared" si="43"/>
        <v>0</v>
      </c>
      <c r="M257" s="37">
        <f t="shared" si="43"/>
        <v>15.9</v>
      </c>
      <c r="N257" s="37">
        <f t="shared" si="43"/>
        <v>20.38</v>
      </c>
      <c r="O257" s="37">
        <f t="shared" si="43"/>
        <v>7.96</v>
      </c>
      <c r="P257" s="37">
        <f t="shared" si="43"/>
        <v>0.8</v>
      </c>
      <c r="Q257" s="37">
        <f t="shared" si="43"/>
        <v>458.85</v>
      </c>
      <c r="R257" s="37">
        <f t="shared" si="43"/>
        <v>0</v>
      </c>
      <c r="S257" s="37">
        <f t="shared" si="43"/>
        <v>80.1</v>
      </c>
      <c r="T257" s="37">
        <f t="shared" si="43"/>
        <v>0</v>
      </c>
      <c r="U257" s="37">
        <f t="shared" si="43"/>
        <v>6</v>
      </c>
      <c r="V257" s="37">
        <f t="shared" si="43"/>
        <v>0</v>
      </c>
      <c r="W257" s="37">
        <f t="shared" si="43"/>
        <v>0.485</v>
      </c>
      <c r="X257" s="37">
        <f t="shared" si="43"/>
        <v>1.64</v>
      </c>
      <c r="Y257" s="37">
        <f>Y256</f>
        <v>2.85</v>
      </c>
      <c r="Z257" s="37">
        <f t="shared" si="43"/>
        <v>0</v>
      </c>
      <c r="AA257" s="37">
        <f t="shared" si="43"/>
        <v>150</v>
      </c>
      <c r="AB257" s="37">
        <f t="shared" si="43"/>
        <v>0</v>
      </c>
      <c r="AC257" s="37">
        <f t="shared" si="43"/>
        <v>0</v>
      </c>
      <c r="AD257" s="37">
        <f t="shared" si="43"/>
        <v>0</v>
      </c>
      <c r="AE257" s="72">
        <f t="shared" si="43"/>
        <v>0.584</v>
      </c>
      <c r="AF257" s="46"/>
    </row>
    <row r="258" spans="1:32" ht="50.25" customHeight="1" thickBot="1">
      <c r="A258" s="158" t="s">
        <v>155</v>
      </c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9"/>
      <c r="AF258" s="46"/>
    </row>
    <row r="259" spans="1:32" ht="45.75" thickBot="1">
      <c r="A259" s="158" t="s">
        <v>100</v>
      </c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9"/>
      <c r="AF259" s="46"/>
    </row>
    <row r="260" spans="1:32" ht="38.25" customHeight="1" thickBot="1">
      <c r="A260" s="160" t="s">
        <v>11</v>
      </c>
      <c r="B260" s="162" t="s">
        <v>8</v>
      </c>
      <c r="C260" s="164" t="s">
        <v>9</v>
      </c>
      <c r="D260" s="166" t="s">
        <v>2</v>
      </c>
      <c r="E260" s="166" t="s">
        <v>24</v>
      </c>
      <c r="F260" s="166" t="s">
        <v>25</v>
      </c>
      <c r="G260" s="166" t="s">
        <v>58</v>
      </c>
      <c r="H260" s="168" t="s">
        <v>117</v>
      </c>
      <c r="I260" s="168" t="s">
        <v>28</v>
      </c>
      <c r="J260" s="168" t="s">
        <v>29</v>
      </c>
      <c r="K260" s="168" t="s">
        <v>30</v>
      </c>
      <c r="L260" s="168" t="s">
        <v>31</v>
      </c>
      <c r="M260" s="168" t="s">
        <v>32</v>
      </c>
      <c r="N260" s="168" t="s">
        <v>33</v>
      </c>
      <c r="O260" s="168" t="s">
        <v>34</v>
      </c>
      <c r="P260" s="168" t="s">
        <v>35</v>
      </c>
      <c r="Q260" s="168" t="s">
        <v>36</v>
      </c>
      <c r="R260" s="168" t="s">
        <v>37</v>
      </c>
      <c r="S260" s="168" t="s">
        <v>38</v>
      </c>
      <c r="T260" s="168" t="s">
        <v>39</v>
      </c>
      <c r="U260" s="168" t="s">
        <v>40</v>
      </c>
      <c r="V260" s="168" t="s">
        <v>41</v>
      </c>
      <c r="W260" s="168" t="s">
        <v>48</v>
      </c>
      <c r="X260" s="168" t="s">
        <v>54</v>
      </c>
      <c r="Y260" s="168" t="s">
        <v>44</v>
      </c>
      <c r="Z260" s="64"/>
      <c r="AA260" s="64"/>
      <c r="AB260" s="64"/>
      <c r="AC260" s="64"/>
      <c r="AD260" s="64"/>
      <c r="AE260" s="64"/>
      <c r="AF260" s="46"/>
    </row>
    <row r="261" spans="1:32" ht="248.25" customHeight="1" thickBot="1">
      <c r="A261" s="161"/>
      <c r="B261" s="163"/>
      <c r="C261" s="165"/>
      <c r="D261" s="167"/>
      <c r="E261" s="167"/>
      <c r="F261" s="167"/>
      <c r="G261" s="167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65" t="s">
        <v>55</v>
      </c>
      <c r="AA261" s="65" t="s">
        <v>56</v>
      </c>
      <c r="AB261" s="65" t="s">
        <v>59</v>
      </c>
      <c r="AC261" s="65" t="s">
        <v>60</v>
      </c>
      <c r="AD261" s="65" t="s">
        <v>57</v>
      </c>
      <c r="AE261" s="65" t="s">
        <v>45</v>
      </c>
      <c r="AF261" s="46"/>
    </row>
    <row r="262" spans="1:32" ht="45.75" thickBot="1">
      <c r="A262" s="61">
        <v>1</v>
      </c>
      <c r="B262" s="62">
        <v>2</v>
      </c>
      <c r="C262" s="71">
        <v>3</v>
      </c>
      <c r="D262" s="109">
        <v>4</v>
      </c>
      <c r="E262" s="62">
        <v>5</v>
      </c>
      <c r="F262" s="62">
        <v>6</v>
      </c>
      <c r="G262" s="62">
        <v>7</v>
      </c>
      <c r="H262" s="71" t="s">
        <v>50</v>
      </c>
      <c r="I262" s="109">
        <v>9</v>
      </c>
      <c r="J262" s="62">
        <v>10</v>
      </c>
      <c r="K262" s="62">
        <v>11</v>
      </c>
      <c r="L262" s="62">
        <v>12</v>
      </c>
      <c r="M262" s="62">
        <v>13</v>
      </c>
      <c r="N262" s="110">
        <v>14</v>
      </c>
      <c r="O262" s="62">
        <v>15</v>
      </c>
      <c r="P262" s="110">
        <v>16</v>
      </c>
      <c r="Q262" s="62">
        <v>17</v>
      </c>
      <c r="R262" s="110">
        <v>18</v>
      </c>
      <c r="S262" s="62">
        <v>19</v>
      </c>
      <c r="T262" s="110">
        <v>20</v>
      </c>
      <c r="U262" s="62">
        <v>21</v>
      </c>
      <c r="V262" s="110">
        <v>22</v>
      </c>
      <c r="W262" s="62">
        <v>23</v>
      </c>
      <c r="X262" s="110">
        <v>24</v>
      </c>
      <c r="Y262" s="62">
        <v>25</v>
      </c>
      <c r="Z262" s="111">
        <v>26</v>
      </c>
      <c r="AA262" s="111">
        <v>27</v>
      </c>
      <c r="AB262" s="111">
        <v>28</v>
      </c>
      <c r="AC262" s="111">
        <v>29</v>
      </c>
      <c r="AD262" s="111">
        <v>30</v>
      </c>
      <c r="AE262" s="62">
        <v>31</v>
      </c>
      <c r="AF262" s="33"/>
    </row>
    <row r="263" spans="1:32" ht="45.75" thickBot="1">
      <c r="A263" s="158" t="s">
        <v>72</v>
      </c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9"/>
      <c r="AF263" s="33"/>
    </row>
    <row r="264" spans="1:32" ht="90.75" thickBot="1">
      <c r="A264" s="61">
        <v>18</v>
      </c>
      <c r="B264" s="103" t="s">
        <v>85</v>
      </c>
      <c r="C264" s="36"/>
      <c r="D264" s="92"/>
      <c r="E264" s="92"/>
      <c r="F264" s="92"/>
      <c r="G264" s="92"/>
      <c r="H264" s="43"/>
      <c r="I264" s="43"/>
      <c r="J264" s="43"/>
      <c r="K264" s="43"/>
      <c r="L264" s="44"/>
      <c r="M264" s="37"/>
      <c r="N264" s="104">
        <v>1</v>
      </c>
      <c r="O264" s="37"/>
      <c r="P264" s="104">
        <v>75.7</v>
      </c>
      <c r="Q264" s="63">
        <v>85.52</v>
      </c>
      <c r="R264" s="44"/>
      <c r="S264" s="37"/>
      <c r="T264" s="44"/>
      <c r="U264" s="37"/>
      <c r="V264" s="37"/>
      <c r="W264" s="44"/>
      <c r="X264" s="37"/>
      <c r="Y264" s="37"/>
      <c r="Z264" s="37"/>
      <c r="AA264" s="37"/>
      <c r="AB264" s="37"/>
      <c r="AC264" s="37"/>
      <c r="AD264" s="37"/>
      <c r="AE264" s="37"/>
      <c r="AF264" s="33"/>
    </row>
    <row r="265" spans="1:32" ht="45.75" thickBot="1">
      <c r="A265" s="61">
        <v>52</v>
      </c>
      <c r="B265" s="97" t="s">
        <v>1</v>
      </c>
      <c r="C265" s="35"/>
      <c r="D265" s="78"/>
      <c r="E265" s="78"/>
      <c r="F265" s="78"/>
      <c r="G265" s="37"/>
      <c r="H265" s="78"/>
      <c r="I265" s="78"/>
      <c r="J265" s="78"/>
      <c r="K265" s="78"/>
      <c r="L265" s="37"/>
      <c r="M265" s="63">
        <v>7</v>
      </c>
      <c r="N265" s="37"/>
      <c r="O265" s="37"/>
      <c r="P265" s="37"/>
      <c r="Q265" s="37"/>
      <c r="R265" s="37"/>
      <c r="S265" s="37"/>
      <c r="T265" s="37"/>
      <c r="U265" s="37"/>
      <c r="V265" s="37"/>
      <c r="W265" s="63">
        <v>0.57</v>
      </c>
      <c r="X265" s="37"/>
      <c r="Y265" s="37"/>
      <c r="Z265" s="37"/>
      <c r="AA265" s="37"/>
      <c r="AB265" s="37"/>
      <c r="AC265" s="37"/>
      <c r="AD265" s="37"/>
      <c r="AE265" s="37"/>
      <c r="AF265" s="33"/>
    </row>
    <row r="266" spans="1:32" ht="55.5" customHeight="1" thickBot="1">
      <c r="A266" s="61">
        <v>20</v>
      </c>
      <c r="B266" s="101" t="s">
        <v>116</v>
      </c>
      <c r="C266" s="66">
        <v>20</v>
      </c>
      <c r="D266" s="75"/>
      <c r="E266" s="75"/>
      <c r="F266" s="75"/>
      <c r="G266" s="75"/>
      <c r="H266" s="43"/>
      <c r="I266" s="43"/>
      <c r="J266" s="43"/>
      <c r="K266" s="43"/>
      <c r="L266" s="44"/>
      <c r="M266" s="37"/>
      <c r="N266" s="78"/>
      <c r="O266" s="37"/>
      <c r="P266" s="44"/>
      <c r="Q266" s="37"/>
      <c r="R266" s="44"/>
      <c r="S266" s="37"/>
      <c r="T266" s="44"/>
      <c r="U266" s="37"/>
      <c r="V266" s="63">
        <v>6</v>
      </c>
      <c r="W266" s="44"/>
      <c r="X266" s="37"/>
      <c r="Y266" s="37"/>
      <c r="Z266" s="37"/>
      <c r="AA266" s="37"/>
      <c r="AB266" s="37"/>
      <c r="AC266" s="37"/>
      <c r="AD266" s="37"/>
      <c r="AE266" s="37"/>
      <c r="AF266" s="33"/>
    </row>
    <row r="267" spans="1:32" ht="45.75" thickBot="1">
      <c r="A267" s="76"/>
      <c r="B267" s="101" t="s">
        <v>0</v>
      </c>
      <c r="C267" s="99">
        <f>C264+C265+C266</f>
        <v>20</v>
      </c>
      <c r="D267" s="99">
        <f aca="true" t="shared" si="44" ref="D267:AE267">D264+D265+D266</f>
        <v>0</v>
      </c>
      <c r="E267" s="99">
        <f t="shared" si="44"/>
        <v>0</v>
      </c>
      <c r="F267" s="99">
        <f t="shared" si="44"/>
        <v>0</v>
      </c>
      <c r="G267" s="99">
        <f t="shared" si="44"/>
        <v>0</v>
      </c>
      <c r="H267" s="99">
        <f t="shared" si="44"/>
        <v>0</v>
      </c>
      <c r="I267" s="99">
        <f t="shared" si="44"/>
        <v>0</v>
      </c>
      <c r="J267" s="99">
        <f t="shared" si="44"/>
        <v>0</v>
      </c>
      <c r="K267" s="99">
        <f t="shared" si="44"/>
        <v>0</v>
      </c>
      <c r="L267" s="99">
        <f t="shared" si="44"/>
        <v>0</v>
      </c>
      <c r="M267" s="99">
        <f t="shared" si="44"/>
        <v>7</v>
      </c>
      <c r="N267" s="99">
        <f t="shared" si="44"/>
        <v>1</v>
      </c>
      <c r="O267" s="99">
        <f t="shared" si="44"/>
        <v>0</v>
      </c>
      <c r="P267" s="99">
        <f t="shared" si="44"/>
        <v>75.7</v>
      </c>
      <c r="Q267" s="99">
        <f t="shared" si="44"/>
        <v>85.52</v>
      </c>
      <c r="R267" s="99">
        <f t="shared" si="44"/>
        <v>0</v>
      </c>
      <c r="S267" s="99">
        <f t="shared" si="44"/>
        <v>0</v>
      </c>
      <c r="T267" s="99">
        <f t="shared" si="44"/>
        <v>0</v>
      </c>
      <c r="U267" s="99">
        <f t="shared" si="44"/>
        <v>0</v>
      </c>
      <c r="V267" s="99">
        <f t="shared" si="44"/>
        <v>6</v>
      </c>
      <c r="W267" s="99">
        <f t="shared" si="44"/>
        <v>0.57</v>
      </c>
      <c r="X267" s="99">
        <f t="shared" si="44"/>
        <v>0</v>
      </c>
      <c r="Y267" s="99">
        <f t="shared" si="44"/>
        <v>0</v>
      </c>
      <c r="Z267" s="99">
        <f t="shared" si="44"/>
        <v>0</v>
      </c>
      <c r="AA267" s="99">
        <f t="shared" si="44"/>
        <v>0</v>
      </c>
      <c r="AB267" s="99">
        <f t="shared" si="44"/>
        <v>0</v>
      </c>
      <c r="AC267" s="99">
        <f t="shared" si="44"/>
        <v>0</v>
      </c>
      <c r="AD267" s="99">
        <f t="shared" si="44"/>
        <v>0</v>
      </c>
      <c r="AE267" s="99">
        <f t="shared" si="44"/>
        <v>0</v>
      </c>
      <c r="AF267" s="33"/>
    </row>
    <row r="268" spans="1:32" ht="51.75" customHeight="1" thickBot="1">
      <c r="A268" s="185" t="s">
        <v>73</v>
      </c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5"/>
      <c r="AF268" s="33"/>
    </row>
    <row r="269" spans="1:32" ht="55.5" customHeight="1" thickBot="1">
      <c r="A269" s="61">
        <v>37</v>
      </c>
      <c r="B269" s="101" t="s">
        <v>122</v>
      </c>
      <c r="C269" s="71"/>
      <c r="D269" s="66"/>
      <c r="E269" s="66"/>
      <c r="F269" s="66"/>
      <c r="G269" s="66"/>
      <c r="H269" s="128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89"/>
      <c r="Y269" s="89"/>
      <c r="Z269" s="89"/>
      <c r="AA269" s="89">
        <v>150</v>
      </c>
      <c r="AB269" s="89"/>
      <c r="AC269" s="89"/>
      <c r="AD269" s="89"/>
      <c r="AE269" s="37"/>
      <c r="AF269" s="33"/>
    </row>
    <row r="270" spans="1:32" ht="66.75" customHeight="1" thickBot="1">
      <c r="A270" s="42"/>
      <c r="B270" s="97" t="s">
        <v>10</v>
      </c>
      <c r="C270" s="99">
        <f>C269</f>
        <v>0</v>
      </c>
      <c r="D270" s="99">
        <f aca="true" t="shared" si="45" ref="D270:AD270">D269</f>
        <v>0</v>
      </c>
      <c r="E270" s="99">
        <f t="shared" si="45"/>
        <v>0</v>
      </c>
      <c r="F270" s="99">
        <f t="shared" si="45"/>
        <v>0</v>
      </c>
      <c r="G270" s="99">
        <f t="shared" si="45"/>
        <v>0</v>
      </c>
      <c r="H270" s="99">
        <f t="shared" si="45"/>
        <v>0</v>
      </c>
      <c r="I270" s="99">
        <f t="shared" si="45"/>
        <v>0</v>
      </c>
      <c r="J270" s="99">
        <f t="shared" si="45"/>
        <v>0</v>
      </c>
      <c r="K270" s="99">
        <f t="shared" si="45"/>
        <v>0</v>
      </c>
      <c r="L270" s="99">
        <f t="shared" si="45"/>
        <v>0</v>
      </c>
      <c r="M270" s="99">
        <f t="shared" si="45"/>
        <v>0</v>
      </c>
      <c r="N270" s="99">
        <f t="shared" si="45"/>
        <v>0</v>
      </c>
      <c r="O270" s="99">
        <f t="shared" si="45"/>
        <v>0</v>
      </c>
      <c r="P270" s="99">
        <f t="shared" si="45"/>
        <v>0</v>
      </c>
      <c r="Q270" s="99">
        <f t="shared" si="45"/>
        <v>0</v>
      </c>
      <c r="R270" s="99">
        <f t="shared" si="45"/>
        <v>0</v>
      </c>
      <c r="S270" s="99">
        <f t="shared" si="45"/>
        <v>0</v>
      </c>
      <c r="T270" s="99">
        <f t="shared" si="45"/>
        <v>0</v>
      </c>
      <c r="U270" s="99">
        <f t="shared" si="45"/>
        <v>0</v>
      </c>
      <c r="V270" s="99">
        <f t="shared" si="45"/>
        <v>0</v>
      </c>
      <c r="W270" s="99">
        <f t="shared" si="45"/>
        <v>0</v>
      </c>
      <c r="X270" s="99">
        <f t="shared" si="45"/>
        <v>0</v>
      </c>
      <c r="Y270" s="99">
        <f t="shared" si="45"/>
        <v>0</v>
      </c>
      <c r="Z270" s="99">
        <f t="shared" si="45"/>
        <v>0</v>
      </c>
      <c r="AA270" s="99">
        <f t="shared" si="45"/>
        <v>150</v>
      </c>
      <c r="AB270" s="99">
        <f t="shared" si="45"/>
        <v>0</v>
      </c>
      <c r="AC270" s="99">
        <f t="shared" si="45"/>
        <v>0</v>
      </c>
      <c r="AD270" s="99">
        <f t="shared" si="45"/>
        <v>0</v>
      </c>
      <c r="AE270" s="114" t="s">
        <v>62</v>
      </c>
      <c r="AF270" s="33"/>
    </row>
    <row r="271" spans="1:32" ht="45.75" thickBot="1">
      <c r="A271" s="158" t="s">
        <v>3</v>
      </c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9"/>
      <c r="AF271" s="33"/>
    </row>
    <row r="272" spans="1:32" ht="138" customHeight="1" thickBot="1">
      <c r="A272" s="100">
        <v>53</v>
      </c>
      <c r="B272" s="103" t="s">
        <v>81</v>
      </c>
      <c r="C272" s="35"/>
      <c r="D272" s="43"/>
      <c r="E272" s="43"/>
      <c r="F272" s="43"/>
      <c r="G272" s="43"/>
      <c r="H272" s="66">
        <v>17.8</v>
      </c>
      <c r="I272" s="66">
        <v>8.4</v>
      </c>
      <c r="J272" s="43"/>
      <c r="K272" s="43"/>
      <c r="L272" s="44"/>
      <c r="M272" s="95"/>
      <c r="N272" s="44"/>
      <c r="O272" s="89">
        <v>3</v>
      </c>
      <c r="P272" s="104">
        <v>3</v>
      </c>
      <c r="Q272" s="95"/>
      <c r="R272" s="44"/>
      <c r="S272" s="95"/>
      <c r="T272" s="44"/>
      <c r="U272" s="95"/>
      <c r="V272" s="44"/>
      <c r="W272" s="95"/>
      <c r="X272" s="44"/>
      <c r="Y272" s="95"/>
      <c r="Z272" s="43"/>
      <c r="AA272" s="43"/>
      <c r="AB272" s="43"/>
      <c r="AC272" s="43"/>
      <c r="AD272" s="43"/>
      <c r="AE272" s="37"/>
      <c r="AF272" s="33"/>
    </row>
    <row r="273" spans="1:32" ht="176.25" customHeight="1" thickBot="1">
      <c r="A273" s="61">
        <v>91</v>
      </c>
      <c r="B273" s="101" t="s">
        <v>144</v>
      </c>
      <c r="C273" s="49"/>
      <c r="D273" s="43"/>
      <c r="E273" s="43"/>
      <c r="F273" s="43"/>
      <c r="G273" s="43"/>
      <c r="H273" s="66">
        <v>17</v>
      </c>
      <c r="I273" s="66">
        <v>47.33</v>
      </c>
      <c r="J273" s="43"/>
      <c r="K273" s="43"/>
      <c r="L273" s="43"/>
      <c r="M273" s="43"/>
      <c r="N273" s="43"/>
      <c r="O273" s="66">
        <v>1.5</v>
      </c>
      <c r="P273" s="43"/>
      <c r="Q273" s="43"/>
      <c r="R273" s="43"/>
      <c r="S273" s="66">
        <v>24</v>
      </c>
      <c r="T273" s="43"/>
      <c r="U273" s="66">
        <v>7</v>
      </c>
      <c r="V273" s="43"/>
      <c r="W273" s="43"/>
      <c r="X273" s="43"/>
      <c r="Y273" s="43"/>
      <c r="Z273" s="43"/>
      <c r="AA273" s="43"/>
      <c r="AB273" s="43"/>
      <c r="AC273" s="43"/>
      <c r="AD273" s="43"/>
      <c r="AE273" s="37"/>
      <c r="AF273" s="33"/>
    </row>
    <row r="274" spans="1:33" ht="93.75" customHeight="1" thickBot="1">
      <c r="A274" s="61">
        <v>92</v>
      </c>
      <c r="B274" s="101" t="s">
        <v>145</v>
      </c>
      <c r="C274" s="89">
        <v>7</v>
      </c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66">
        <v>6</v>
      </c>
      <c r="Q274" s="66">
        <v>10</v>
      </c>
      <c r="R274" s="43"/>
      <c r="S274" s="43"/>
      <c r="T274" s="66">
        <v>44</v>
      </c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37"/>
      <c r="AF274" s="33"/>
      <c r="AG274" s="23"/>
    </row>
    <row r="275" spans="1:33" ht="90.75" thickBot="1">
      <c r="A275" s="61">
        <v>24</v>
      </c>
      <c r="B275" s="101" t="s">
        <v>77</v>
      </c>
      <c r="C275" s="36"/>
      <c r="D275" s="75"/>
      <c r="E275" s="67">
        <v>1</v>
      </c>
      <c r="F275" s="75"/>
      <c r="G275" s="75"/>
      <c r="H275" s="43"/>
      <c r="I275" s="66">
        <v>2.8</v>
      </c>
      <c r="J275" s="43"/>
      <c r="K275" s="43"/>
      <c r="L275" s="44"/>
      <c r="M275" s="37"/>
      <c r="N275" s="104">
        <v>2</v>
      </c>
      <c r="O275" s="37"/>
      <c r="P275" s="44"/>
      <c r="Q275" s="37"/>
      <c r="R275" s="44"/>
      <c r="S275" s="37"/>
      <c r="T275" s="44"/>
      <c r="U275" s="37"/>
      <c r="V275" s="37"/>
      <c r="W275" s="44"/>
      <c r="X275" s="37"/>
      <c r="Y275" s="37"/>
      <c r="Z275" s="37"/>
      <c r="AA275" s="37"/>
      <c r="AB275" s="37"/>
      <c r="AC275" s="37"/>
      <c r="AD275" s="37"/>
      <c r="AE275" s="37"/>
      <c r="AF275" s="33"/>
      <c r="AG275" s="23"/>
    </row>
    <row r="276" spans="1:33" ht="58.5" customHeight="1" thickBot="1">
      <c r="A276" s="61">
        <v>25</v>
      </c>
      <c r="B276" s="101" t="s">
        <v>16</v>
      </c>
      <c r="C276" s="36"/>
      <c r="D276" s="75"/>
      <c r="E276" s="75"/>
      <c r="F276" s="75"/>
      <c r="G276" s="75"/>
      <c r="H276" s="66">
        <v>92.4</v>
      </c>
      <c r="I276" s="43"/>
      <c r="J276" s="43"/>
      <c r="K276" s="43"/>
      <c r="L276" s="44"/>
      <c r="M276" s="37"/>
      <c r="N276" s="104">
        <v>3.96</v>
      </c>
      <c r="O276" s="37"/>
      <c r="P276" s="44"/>
      <c r="Q276" s="63">
        <v>16.5</v>
      </c>
      <c r="R276" s="44"/>
      <c r="S276" s="37"/>
      <c r="T276" s="44"/>
      <c r="U276" s="37"/>
      <c r="V276" s="37"/>
      <c r="W276" s="44"/>
      <c r="X276" s="37"/>
      <c r="Y276" s="37"/>
      <c r="Z276" s="37"/>
      <c r="AA276" s="37"/>
      <c r="AB276" s="37"/>
      <c r="AC276" s="37"/>
      <c r="AD276" s="37"/>
      <c r="AE276" s="37"/>
      <c r="AF276" s="33"/>
      <c r="AG276" s="23"/>
    </row>
    <row r="277" spans="1:33" ht="45.75" thickBot="1">
      <c r="A277" s="61">
        <v>26</v>
      </c>
      <c r="B277" s="101" t="s">
        <v>87</v>
      </c>
      <c r="C277" s="36"/>
      <c r="D277" s="75"/>
      <c r="E277" s="75"/>
      <c r="F277" s="91">
        <v>4.75</v>
      </c>
      <c r="G277" s="75"/>
      <c r="H277" s="43"/>
      <c r="I277" s="43"/>
      <c r="J277" s="66">
        <v>15</v>
      </c>
      <c r="K277" s="43"/>
      <c r="L277" s="44"/>
      <c r="M277" s="63">
        <v>8</v>
      </c>
      <c r="N277" s="44"/>
      <c r="O277" s="37"/>
      <c r="P277" s="44"/>
      <c r="Q277" s="37"/>
      <c r="R277" s="44"/>
      <c r="S277" s="37"/>
      <c r="T277" s="44"/>
      <c r="U277" s="37"/>
      <c r="V277" s="37"/>
      <c r="W277" s="44"/>
      <c r="X277" s="37"/>
      <c r="Y277" s="37"/>
      <c r="Z277" s="37"/>
      <c r="AA277" s="37"/>
      <c r="AB277" s="37"/>
      <c r="AC277" s="37"/>
      <c r="AD277" s="37"/>
      <c r="AE277" s="37"/>
      <c r="AF277" s="33"/>
      <c r="AG277" s="23"/>
    </row>
    <row r="278" spans="1:32" ht="45.75" thickBot="1">
      <c r="A278" s="61">
        <v>9</v>
      </c>
      <c r="B278" s="101" t="s">
        <v>9</v>
      </c>
      <c r="C278" s="66">
        <v>10</v>
      </c>
      <c r="D278" s="67"/>
      <c r="E278" s="75"/>
      <c r="F278" s="75"/>
      <c r="G278" s="75"/>
      <c r="H278" s="43"/>
      <c r="I278" s="43"/>
      <c r="J278" s="43"/>
      <c r="K278" s="43"/>
      <c r="L278" s="44"/>
      <c r="M278" s="37"/>
      <c r="N278" s="44"/>
      <c r="O278" s="37"/>
      <c r="P278" s="44"/>
      <c r="Q278" s="37"/>
      <c r="R278" s="44"/>
      <c r="S278" s="37"/>
      <c r="T278" s="44"/>
      <c r="U278" s="37"/>
      <c r="V278" s="37"/>
      <c r="W278" s="44"/>
      <c r="X278" s="37"/>
      <c r="Y278" s="37"/>
      <c r="Z278" s="37"/>
      <c r="AA278" s="37"/>
      <c r="AB278" s="37"/>
      <c r="AC278" s="37"/>
      <c r="AD278" s="37"/>
      <c r="AE278" s="37"/>
      <c r="AF278" s="33"/>
    </row>
    <row r="279" spans="1:32" ht="45.75" thickBot="1">
      <c r="A279" s="61">
        <v>10</v>
      </c>
      <c r="B279" s="101" t="s">
        <v>2</v>
      </c>
      <c r="C279" s="71"/>
      <c r="D279" s="67">
        <v>25</v>
      </c>
      <c r="E279" s="75"/>
      <c r="F279" s="75"/>
      <c r="G279" s="75"/>
      <c r="H279" s="43"/>
      <c r="I279" s="43"/>
      <c r="J279" s="43"/>
      <c r="K279" s="43"/>
      <c r="L279" s="44"/>
      <c r="M279" s="37"/>
      <c r="N279" s="44"/>
      <c r="O279" s="37"/>
      <c r="P279" s="44"/>
      <c r="Q279" s="37"/>
      <c r="R279" s="44"/>
      <c r="S279" s="37"/>
      <c r="T279" s="44"/>
      <c r="U279" s="37"/>
      <c r="V279" s="37"/>
      <c r="W279" s="44"/>
      <c r="X279" s="37"/>
      <c r="Y279" s="37"/>
      <c r="Z279" s="37"/>
      <c r="AA279" s="37"/>
      <c r="AB279" s="37"/>
      <c r="AC279" s="37"/>
      <c r="AD279" s="37"/>
      <c r="AE279" s="37"/>
      <c r="AF279" s="33"/>
    </row>
    <row r="280" spans="1:32" ht="45.75" thickBot="1">
      <c r="A280" s="76"/>
      <c r="B280" s="101" t="s">
        <v>10</v>
      </c>
      <c r="C280" s="99">
        <f>C272+C273+C274+C275+C276+C277+C278+C279</f>
        <v>17</v>
      </c>
      <c r="D280" s="99">
        <f aca="true" t="shared" si="46" ref="D280:AE280">D272+D273+D274+D275+D276+D277+D278+D279</f>
        <v>25</v>
      </c>
      <c r="E280" s="99">
        <f t="shared" si="46"/>
        <v>1</v>
      </c>
      <c r="F280" s="107">
        <f t="shared" si="46"/>
        <v>4.75</v>
      </c>
      <c r="G280" s="99">
        <f t="shared" si="46"/>
        <v>0</v>
      </c>
      <c r="H280" s="99">
        <f t="shared" si="46"/>
        <v>127.2</v>
      </c>
      <c r="I280" s="99">
        <f t="shared" si="46"/>
        <v>58.529999999999994</v>
      </c>
      <c r="J280" s="99">
        <f t="shared" si="46"/>
        <v>15</v>
      </c>
      <c r="K280" s="99">
        <f t="shared" si="46"/>
        <v>0</v>
      </c>
      <c r="L280" s="99">
        <f t="shared" si="46"/>
        <v>0</v>
      </c>
      <c r="M280" s="99">
        <f t="shared" si="46"/>
        <v>8</v>
      </c>
      <c r="N280" s="99">
        <f t="shared" si="46"/>
        <v>5.96</v>
      </c>
      <c r="O280" s="99">
        <f t="shared" si="46"/>
        <v>4.5</v>
      </c>
      <c r="P280" s="99">
        <f t="shared" si="46"/>
        <v>9</v>
      </c>
      <c r="Q280" s="99">
        <f t="shared" si="46"/>
        <v>26.5</v>
      </c>
      <c r="R280" s="99">
        <f t="shared" si="46"/>
        <v>0</v>
      </c>
      <c r="S280" s="99">
        <f t="shared" si="46"/>
        <v>24</v>
      </c>
      <c r="T280" s="99">
        <f t="shared" si="46"/>
        <v>44</v>
      </c>
      <c r="U280" s="99">
        <f t="shared" si="46"/>
        <v>7</v>
      </c>
      <c r="V280" s="99">
        <f t="shared" si="46"/>
        <v>0</v>
      </c>
      <c r="W280" s="99">
        <f t="shared" si="46"/>
        <v>0</v>
      </c>
      <c r="X280" s="99">
        <f t="shared" si="46"/>
        <v>0</v>
      </c>
      <c r="Y280" s="99">
        <f t="shared" si="46"/>
        <v>0</v>
      </c>
      <c r="Z280" s="99">
        <f t="shared" si="46"/>
        <v>0</v>
      </c>
      <c r="AA280" s="99">
        <f t="shared" si="46"/>
        <v>0</v>
      </c>
      <c r="AB280" s="99">
        <f t="shared" si="46"/>
        <v>0</v>
      </c>
      <c r="AC280" s="99">
        <f t="shared" si="46"/>
        <v>0</v>
      </c>
      <c r="AD280" s="99">
        <f t="shared" si="46"/>
        <v>0</v>
      </c>
      <c r="AE280" s="99">
        <f t="shared" si="46"/>
        <v>0</v>
      </c>
      <c r="AF280" s="33"/>
    </row>
    <row r="281" spans="1:32" ht="45.75" customHeight="1" thickBot="1">
      <c r="A281" s="158" t="s">
        <v>107</v>
      </c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9"/>
      <c r="AF281" s="33"/>
    </row>
    <row r="282" spans="1:32" ht="237.75" customHeight="1" thickBot="1">
      <c r="A282" s="61">
        <v>56</v>
      </c>
      <c r="B282" s="103" t="s">
        <v>70</v>
      </c>
      <c r="C282" s="116"/>
      <c r="D282" s="66"/>
      <c r="E282" s="89"/>
      <c r="F282" s="89"/>
      <c r="G282" s="89"/>
      <c r="H282" s="66"/>
      <c r="I282" s="66"/>
      <c r="J282" s="66"/>
      <c r="K282" s="66"/>
      <c r="L282" s="104"/>
      <c r="M282" s="63"/>
      <c r="N282" s="104"/>
      <c r="O282" s="63"/>
      <c r="P282" s="104"/>
      <c r="Q282" s="63">
        <v>170</v>
      </c>
      <c r="R282" s="44"/>
      <c r="S282" s="37"/>
      <c r="T282" s="44"/>
      <c r="U282" s="37"/>
      <c r="V282" s="44"/>
      <c r="W282" s="37"/>
      <c r="X282" s="44"/>
      <c r="Y282" s="37"/>
      <c r="Z282" s="43"/>
      <c r="AA282" s="43"/>
      <c r="AB282" s="43"/>
      <c r="AC282" s="43"/>
      <c r="AD282" s="43"/>
      <c r="AE282" s="37"/>
      <c r="AF282" s="33"/>
    </row>
    <row r="283" spans="1:32" ht="225.75" customHeight="1" thickBot="1">
      <c r="A283" s="61">
        <v>57</v>
      </c>
      <c r="B283" s="101" t="s">
        <v>75</v>
      </c>
      <c r="C283" s="71"/>
      <c r="D283" s="66"/>
      <c r="E283" s="66"/>
      <c r="F283" s="66"/>
      <c r="G283" s="66"/>
      <c r="H283" s="66"/>
      <c r="I283" s="125"/>
      <c r="J283" s="63"/>
      <c r="K283" s="66"/>
      <c r="L283" s="66">
        <v>30</v>
      </c>
      <c r="M283" s="66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33"/>
    </row>
    <row r="284" spans="1:32" ht="54.75" customHeight="1" thickBot="1">
      <c r="A284" s="48"/>
      <c r="B284" s="101" t="s">
        <v>0</v>
      </c>
      <c r="C284" s="106">
        <f>C282+C283</f>
        <v>0</v>
      </c>
      <c r="D284" s="106">
        <f aca="true" t="shared" si="47" ref="D284:AE284">D282+D283</f>
        <v>0</v>
      </c>
      <c r="E284" s="106">
        <f t="shared" si="47"/>
        <v>0</v>
      </c>
      <c r="F284" s="106">
        <f t="shared" si="47"/>
        <v>0</v>
      </c>
      <c r="G284" s="106">
        <f t="shared" si="47"/>
        <v>0</v>
      </c>
      <c r="H284" s="106">
        <f t="shared" si="47"/>
        <v>0</v>
      </c>
      <c r="I284" s="106">
        <f t="shared" si="47"/>
        <v>0</v>
      </c>
      <c r="J284" s="106">
        <f t="shared" si="47"/>
        <v>0</v>
      </c>
      <c r="K284" s="106">
        <f t="shared" si="47"/>
        <v>0</v>
      </c>
      <c r="L284" s="106">
        <f t="shared" si="47"/>
        <v>30</v>
      </c>
      <c r="M284" s="106">
        <f t="shared" si="47"/>
        <v>0</v>
      </c>
      <c r="N284" s="106">
        <f t="shared" si="47"/>
        <v>0</v>
      </c>
      <c r="O284" s="106">
        <f t="shared" si="47"/>
        <v>0</v>
      </c>
      <c r="P284" s="106">
        <f t="shared" si="47"/>
        <v>0</v>
      </c>
      <c r="Q284" s="106">
        <f t="shared" si="47"/>
        <v>170</v>
      </c>
      <c r="R284" s="106">
        <f t="shared" si="47"/>
        <v>0</v>
      </c>
      <c r="S284" s="106">
        <f t="shared" si="47"/>
        <v>0</v>
      </c>
      <c r="T284" s="106">
        <f t="shared" si="47"/>
        <v>0</v>
      </c>
      <c r="U284" s="106">
        <f t="shared" si="47"/>
        <v>0</v>
      </c>
      <c r="V284" s="106">
        <f t="shared" si="47"/>
        <v>0</v>
      </c>
      <c r="W284" s="106">
        <f t="shared" si="47"/>
        <v>0</v>
      </c>
      <c r="X284" s="106">
        <f t="shared" si="47"/>
        <v>0</v>
      </c>
      <c r="Y284" s="106">
        <f t="shared" si="47"/>
        <v>0</v>
      </c>
      <c r="Z284" s="106">
        <f t="shared" si="47"/>
        <v>0</v>
      </c>
      <c r="AA284" s="106">
        <f t="shared" si="47"/>
        <v>0</v>
      </c>
      <c r="AB284" s="106">
        <f t="shared" si="47"/>
        <v>0</v>
      </c>
      <c r="AC284" s="106">
        <f t="shared" si="47"/>
        <v>0</v>
      </c>
      <c r="AD284" s="106">
        <f t="shared" si="47"/>
        <v>0</v>
      </c>
      <c r="AE284" s="106">
        <f t="shared" si="47"/>
        <v>0</v>
      </c>
      <c r="AF284" s="33"/>
    </row>
    <row r="285" spans="1:32" ht="54.75" customHeight="1" thickBot="1">
      <c r="A285" s="158" t="s">
        <v>106</v>
      </c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2"/>
      <c r="AF285" s="33"/>
    </row>
    <row r="286" spans="1:32" ht="56.25" customHeight="1" thickBot="1">
      <c r="A286" s="61">
        <v>13</v>
      </c>
      <c r="B286" s="101" t="s">
        <v>76</v>
      </c>
      <c r="C286" s="50"/>
      <c r="D286" s="43"/>
      <c r="E286" s="43"/>
      <c r="F286" s="43"/>
      <c r="G286" s="43"/>
      <c r="H286" s="90">
        <v>7.63</v>
      </c>
      <c r="I286" s="63">
        <v>21.18</v>
      </c>
      <c r="J286" s="37"/>
      <c r="K286" s="43"/>
      <c r="L286" s="43"/>
      <c r="M286" s="43"/>
      <c r="N286" s="43"/>
      <c r="O286" s="66">
        <v>3</v>
      </c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95"/>
      <c r="AF286" s="33"/>
    </row>
    <row r="287" spans="1:32" ht="96" customHeight="1" thickBot="1">
      <c r="A287" s="100">
        <v>93</v>
      </c>
      <c r="B287" s="101" t="s">
        <v>146</v>
      </c>
      <c r="C287" s="36"/>
      <c r="D287" s="43"/>
      <c r="E287" s="66">
        <v>14.3</v>
      </c>
      <c r="F287" s="43"/>
      <c r="G287" s="43"/>
      <c r="H287" s="43"/>
      <c r="I287" s="129"/>
      <c r="J287" s="130"/>
      <c r="K287" s="130"/>
      <c r="L287" s="130"/>
      <c r="M287" s="131">
        <v>6</v>
      </c>
      <c r="N287" s="131">
        <v>5</v>
      </c>
      <c r="O287" s="130"/>
      <c r="P287" s="131">
        <v>7</v>
      </c>
      <c r="Q287" s="130"/>
      <c r="R287" s="131">
        <v>90.57</v>
      </c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94"/>
      <c r="AF287" s="33"/>
    </row>
    <row r="288" spans="1:32" ht="58.5" customHeight="1" thickBot="1">
      <c r="A288" s="100">
        <v>14</v>
      </c>
      <c r="B288" s="101" t="s">
        <v>118</v>
      </c>
      <c r="C288" s="36"/>
      <c r="D288" s="43"/>
      <c r="E288" s="66"/>
      <c r="F288" s="43"/>
      <c r="G288" s="43"/>
      <c r="H288" s="44"/>
      <c r="I288" s="79"/>
      <c r="J288" s="79"/>
      <c r="K288" s="79"/>
      <c r="L288" s="79"/>
      <c r="M288" s="123"/>
      <c r="N288" s="123"/>
      <c r="O288" s="79"/>
      <c r="P288" s="123">
        <v>40</v>
      </c>
      <c r="Q288" s="79"/>
      <c r="R288" s="123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33"/>
    </row>
    <row r="289" spans="1:32" ht="45.75" thickBot="1">
      <c r="A289" s="112">
        <v>61</v>
      </c>
      <c r="B289" s="101" t="s">
        <v>122</v>
      </c>
      <c r="C289" s="62"/>
      <c r="D289" s="67"/>
      <c r="E289" s="75"/>
      <c r="F289" s="75"/>
      <c r="G289" s="75"/>
      <c r="H289" s="43"/>
      <c r="I289" s="43"/>
      <c r="J289" s="43"/>
      <c r="K289" s="43"/>
      <c r="L289" s="44"/>
      <c r="M289" s="78"/>
      <c r="N289" s="44"/>
      <c r="O289" s="78"/>
      <c r="P289" s="44"/>
      <c r="Q289" s="78"/>
      <c r="R289" s="44"/>
      <c r="S289" s="78"/>
      <c r="T289" s="44"/>
      <c r="U289" s="78"/>
      <c r="V289" s="44"/>
      <c r="W289" s="76"/>
      <c r="X289" s="44"/>
      <c r="Y289" s="78"/>
      <c r="Z289" s="43"/>
      <c r="AA289" s="66">
        <v>175</v>
      </c>
      <c r="AB289" s="43"/>
      <c r="AC289" s="43"/>
      <c r="AD289" s="78"/>
      <c r="AE289" s="95"/>
      <c r="AF289" s="33"/>
    </row>
    <row r="290" spans="1:32" ht="45.75" thickBot="1">
      <c r="A290" s="112">
        <v>9</v>
      </c>
      <c r="B290" s="101" t="s">
        <v>9</v>
      </c>
      <c r="C290" s="63">
        <v>10</v>
      </c>
      <c r="D290" s="67"/>
      <c r="E290" s="75"/>
      <c r="F290" s="75"/>
      <c r="G290" s="75"/>
      <c r="H290" s="43"/>
      <c r="I290" s="43"/>
      <c r="J290" s="43"/>
      <c r="K290" s="43"/>
      <c r="L290" s="44"/>
      <c r="M290" s="37"/>
      <c r="N290" s="44"/>
      <c r="O290" s="37"/>
      <c r="P290" s="44"/>
      <c r="Q290" s="37"/>
      <c r="R290" s="44"/>
      <c r="S290" s="37"/>
      <c r="T290" s="44"/>
      <c r="U290" s="37"/>
      <c r="V290" s="44"/>
      <c r="W290" s="42"/>
      <c r="X290" s="44"/>
      <c r="Y290" s="37"/>
      <c r="Z290" s="43"/>
      <c r="AA290" s="43"/>
      <c r="AB290" s="43"/>
      <c r="AC290" s="43"/>
      <c r="AD290" s="37"/>
      <c r="AE290" s="37"/>
      <c r="AF290" s="33"/>
    </row>
    <row r="291" spans="1:32" ht="45.75" thickBot="1">
      <c r="A291" s="112">
        <v>73</v>
      </c>
      <c r="B291" s="101" t="s">
        <v>2</v>
      </c>
      <c r="C291" s="63"/>
      <c r="D291" s="67">
        <v>10</v>
      </c>
      <c r="E291" s="92"/>
      <c r="F291" s="92"/>
      <c r="G291" s="92"/>
      <c r="H291" s="43"/>
      <c r="I291" s="43"/>
      <c r="J291" s="43"/>
      <c r="K291" s="43"/>
      <c r="L291" s="44"/>
      <c r="M291" s="37"/>
      <c r="N291" s="44"/>
      <c r="O291" s="37"/>
      <c r="P291" s="44"/>
      <c r="Q291" s="37"/>
      <c r="R291" s="44"/>
      <c r="S291" s="37"/>
      <c r="T291" s="44"/>
      <c r="U291" s="37"/>
      <c r="V291" s="44"/>
      <c r="W291" s="42"/>
      <c r="X291" s="44"/>
      <c r="Y291" s="37"/>
      <c r="Z291" s="43"/>
      <c r="AA291" s="43"/>
      <c r="AB291" s="43"/>
      <c r="AC291" s="43"/>
      <c r="AD291" s="37"/>
      <c r="AE291" s="37"/>
      <c r="AF291" s="33"/>
    </row>
    <row r="292" spans="1:32" ht="45.75" thickBot="1">
      <c r="A292" s="42"/>
      <c r="B292" s="101" t="s">
        <v>0</v>
      </c>
      <c r="C292" s="99">
        <f>C286+C287+C288+C289+C290+C291</f>
        <v>10</v>
      </c>
      <c r="D292" s="99">
        <f aca="true" t="shared" si="48" ref="D292:AE292">D286+D287+D288+D289+D290+D291</f>
        <v>10</v>
      </c>
      <c r="E292" s="99">
        <f t="shared" si="48"/>
        <v>14.3</v>
      </c>
      <c r="F292" s="99">
        <f t="shared" si="48"/>
        <v>0</v>
      </c>
      <c r="G292" s="99">
        <f t="shared" si="48"/>
        <v>0</v>
      </c>
      <c r="H292" s="99">
        <f t="shared" si="48"/>
        <v>7.63</v>
      </c>
      <c r="I292" s="99">
        <f t="shared" si="48"/>
        <v>21.18</v>
      </c>
      <c r="J292" s="99">
        <f t="shared" si="48"/>
        <v>0</v>
      </c>
      <c r="K292" s="99">
        <f t="shared" si="48"/>
        <v>0</v>
      </c>
      <c r="L292" s="99">
        <f t="shared" si="48"/>
        <v>0</v>
      </c>
      <c r="M292" s="99">
        <f t="shared" si="48"/>
        <v>6</v>
      </c>
      <c r="N292" s="99">
        <f t="shared" si="48"/>
        <v>5</v>
      </c>
      <c r="O292" s="99">
        <f t="shared" si="48"/>
        <v>3</v>
      </c>
      <c r="P292" s="99">
        <f t="shared" si="48"/>
        <v>47</v>
      </c>
      <c r="Q292" s="99">
        <f t="shared" si="48"/>
        <v>0</v>
      </c>
      <c r="R292" s="99">
        <f t="shared" si="48"/>
        <v>90.57</v>
      </c>
      <c r="S292" s="99">
        <f t="shared" si="48"/>
        <v>0</v>
      </c>
      <c r="T292" s="99">
        <f t="shared" si="48"/>
        <v>0</v>
      </c>
      <c r="U292" s="99">
        <f t="shared" si="48"/>
        <v>0</v>
      </c>
      <c r="V292" s="99">
        <f t="shared" si="48"/>
        <v>0</v>
      </c>
      <c r="W292" s="99">
        <f t="shared" si="48"/>
        <v>0</v>
      </c>
      <c r="X292" s="99">
        <f t="shared" si="48"/>
        <v>0</v>
      </c>
      <c r="Y292" s="99">
        <f t="shared" si="48"/>
        <v>0</v>
      </c>
      <c r="Z292" s="99">
        <f t="shared" si="48"/>
        <v>0</v>
      </c>
      <c r="AA292" s="99">
        <f t="shared" si="48"/>
        <v>175</v>
      </c>
      <c r="AB292" s="99">
        <f t="shared" si="48"/>
        <v>0</v>
      </c>
      <c r="AC292" s="99">
        <f t="shared" si="48"/>
        <v>0</v>
      </c>
      <c r="AD292" s="99">
        <f t="shared" si="48"/>
        <v>0</v>
      </c>
      <c r="AE292" s="99">
        <f t="shared" si="48"/>
        <v>0</v>
      </c>
      <c r="AF292" s="33"/>
    </row>
    <row r="293" spans="1:32" ht="135.75" thickBot="1">
      <c r="A293" s="76"/>
      <c r="B293" s="101" t="s">
        <v>67</v>
      </c>
      <c r="C293" s="42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63">
        <v>2.85</v>
      </c>
      <c r="Z293" s="37"/>
      <c r="AA293" s="37"/>
      <c r="AB293" s="37"/>
      <c r="AC293" s="37"/>
      <c r="AD293" s="37"/>
      <c r="AE293" s="37"/>
      <c r="AF293" s="33"/>
    </row>
    <row r="294" spans="1:32" ht="45.75" thickBot="1">
      <c r="A294" s="76"/>
      <c r="B294" s="101" t="s">
        <v>5</v>
      </c>
      <c r="C294" s="37">
        <f>C267+C270+C280+C284+C292</f>
        <v>47</v>
      </c>
      <c r="D294" s="37">
        <f aca="true" t="shared" si="49" ref="D294:AE294">D267+D270+D280+D284+D292</f>
        <v>35</v>
      </c>
      <c r="E294" s="37">
        <f t="shared" si="49"/>
        <v>15.3</v>
      </c>
      <c r="F294" s="72">
        <f t="shared" si="49"/>
        <v>4.75</v>
      </c>
      <c r="G294" s="37">
        <f t="shared" si="49"/>
        <v>0</v>
      </c>
      <c r="H294" s="37">
        <f t="shared" si="49"/>
        <v>134.83</v>
      </c>
      <c r="I294" s="37">
        <f t="shared" si="49"/>
        <v>79.71</v>
      </c>
      <c r="J294" s="37">
        <f t="shared" si="49"/>
        <v>15</v>
      </c>
      <c r="K294" s="37">
        <f t="shared" si="49"/>
        <v>0</v>
      </c>
      <c r="L294" s="37">
        <f t="shared" si="49"/>
        <v>30</v>
      </c>
      <c r="M294" s="37">
        <f t="shared" si="49"/>
        <v>21</v>
      </c>
      <c r="N294" s="37">
        <f t="shared" si="49"/>
        <v>11.96</v>
      </c>
      <c r="O294" s="37">
        <f t="shared" si="49"/>
        <v>7.5</v>
      </c>
      <c r="P294" s="37">
        <f t="shared" si="49"/>
        <v>131.7</v>
      </c>
      <c r="Q294" s="37">
        <f t="shared" si="49"/>
        <v>282.02</v>
      </c>
      <c r="R294" s="37">
        <f t="shared" si="49"/>
        <v>90.57</v>
      </c>
      <c r="S294" s="37">
        <f t="shared" si="49"/>
        <v>24</v>
      </c>
      <c r="T294" s="37">
        <f t="shared" si="49"/>
        <v>44</v>
      </c>
      <c r="U294" s="37">
        <f t="shared" si="49"/>
        <v>7</v>
      </c>
      <c r="V294" s="37">
        <f t="shared" si="49"/>
        <v>6</v>
      </c>
      <c r="W294" s="37">
        <f t="shared" si="49"/>
        <v>0.57</v>
      </c>
      <c r="X294" s="37">
        <f t="shared" si="49"/>
        <v>0</v>
      </c>
      <c r="Y294" s="37">
        <f>Y293</f>
        <v>2.85</v>
      </c>
      <c r="Z294" s="37">
        <f t="shared" si="49"/>
        <v>0</v>
      </c>
      <c r="AA294" s="37">
        <f t="shared" si="49"/>
        <v>325</v>
      </c>
      <c r="AB294" s="37">
        <f t="shared" si="49"/>
        <v>0</v>
      </c>
      <c r="AC294" s="37">
        <f t="shared" si="49"/>
        <v>0</v>
      </c>
      <c r="AD294" s="37">
        <f t="shared" si="49"/>
        <v>0</v>
      </c>
      <c r="AE294" s="37">
        <f t="shared" si="49"/>
        <v>0</v>
      </c>
      <c r="AF294" s="33"/>
    </row>
    <row r="295" spans="1:32" ht="56.25" customHeight="1" thickBot="1">
      <c r="A295" s="158" t="s">
        <v>155</v>
      </c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9"/>
      <c r="AF295" s="33"/>
    </row>
    <row r="296" spans="1:32" ht="45.75" thickBot="1">
      <c r="A296" s="158" t="s">
        <v>101</v>
      </c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9"/>
      <c r="AF296" s="33"/>
    </row>
    <row r="297" spans="1:32" ht="38.25" customHeight="1" thickBot="1">
      <c r="A297" s="160" t="s">
        <v>11</v>
      </c>
      <c r="B297" s="162" t="s">
        <v>8</v>
      </c>
      <c r="C297" s="164" t="s">
        <v>9</v>
      </c>
      <c r="D297" s="166" t="s">
        <v>2</v>
      </c>
      <c r="E297" s="166" t="s">
        <v>24</v>
      </c>
      <c r="F297" s="166" t="s">
        <v>25</v>
      </c>
      <c r="G297" s="166" t="s">
        <v>58</v>
      </c>
      <c r="H297" s="168" t="s">
        <v>117</v>
      </c>
      <c r="I297" s="168" t="s">
        <v>28</v>
      </c>
      <c r="J297" s="168" t="s">
        <v>29</v>
      </c>
      <c r="K297" s="168" t="s">
        <v>30</v>
      </c>
      <c r="L297" s="168" t="s">
        <v>31</v>
      </c>
      <c r="M297" s="168" t="s">
        <v>32</v>
      </c>
      <c r="N297" s="168" t="s">
        <v>33</v>
      </c>
      <c r="O297" s="168" t="s">
        <v>34</v>
      </c>
      <c r="P297" s="168" t="s">
        <v>35</v>
      </c>
      <c r="Q297" s="168" t="s">
        <v>36</v>
      </c>
      <c r="R297" s="168" t="s">
        <v>37</v>
      </c>
      <c r="S297" s="168" t="s">
        <v>38</v>
      </c>
      <c r="T297" s="168" t="s">
        <v>39</v>
      </c>
      <c r="U297" s="168" t="s">
        <v>40</v>
      </c>
      <c r="V297" s="168" t="s">
        <v>41</v>
      </c>
      <c r="W297" s="168" t="s">
        <v>48</v>
      </c>
      <c r="X297" s="168" t="s">
        <v>54</v>
      </c>
      <c r="Y297" s="168" t="s">
        <v>44</v>
      </c>
      <c r="Z297" s="64"/>
      <c r="AA297" s="64"/>
      <c r="AB297" s="64"/>
      <c r="AC297" s="64"/>
      <c r="AD297" s="64"/>
      <c r="AE297" s="64"/>
      <c r="AF297" s="33"/>
    </row>
    <row r="298" spans="1:32" ht="254.25" customHeight="1" thickBot="1">
      <c r="A298" s="161"/>
      <c r="B298" s="163"/>
      <c r="C298" s="165"/>
      <c r="D298" s="167"/>
      <c r="E298" s="167"/>
      <c r="F298" s="167"/>
      <c r="G298" s="167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65" t="s">
        <v>55</v>
      </c>
      <c r="AA298" s="65" t="s">
        <v>56</v>
      </c>
      <c r="AB298" s="65" t="s">
        <v>59</v>
      </c>
      <c r="AC298" s="65" t="s">
        <v>60</v>
      </c>
      <c r="AD298" s="65" t="s">
        <v>125</v>
      </c>
      <c r="AE298" s="65" t="s">
        <v>69</v>
      </c>
      <c r="AF298" s="33"/>
    </row>
    <row r="299" spans="1:32" ht="45.75" thickBot="1">
      <c r="A299" s="61">
        <v>1</v>
      </c>
      <c r="B299" s="62">
        <v>2</v>
      </c>
      <c r="C299" s="71">
        <v>3</v>
      </c>
      <c r="D299" s="109">
        <v>4</v>
      </c>
      <c r="E299" s="62">
        <v>5</v>
      </c>
      <c r="F299" s="62">
        <v>6</v>
      </c>
      <c r="G299" s="62">
        <v>7</v>
      </c>
      <c r="H299" s="71" t="s">
        <v>50</v>
      </c>
      <c r="I299" s="109">
        <v>9</v>
      </c>
      <c r="J299" s="62">
        <v>10</v>
      </c>
      <c r="K299" s="62">
        <v>11</v>
      </c>
      <c r="L299" s="62">
        <v>12</v>
      </c>
      <c r="M299" s="62">
        <v>13</v>
      </c>
      <c r="N299" s="110">
        <v>14</v>
      </c>
      <c r="O299" s="62">
        <v>15</v>
      </c>
      <c r="P299" s="110">
        <v>16</v>
      </c>
      <c r="Q299" s="62">
        <v>17</v>
      </c>
      <c r="R299" s="110">
        <v>18</v>
      </c>
      <c r="S299" s="62">
        <v>19</v>
      </c>
      <c r="T299" s="110">
        <v>20</v>
      </c>
      <c r="U299" s="62">
        <v>21</v>
      </c>
      <c r="V299" s="110">
        <v>22</v>
      </c>
      <c r="W299" s="62">
        <v>23</v>
      </c>
      <c r="X299" s="110">
        <v>24</v>
      </c>
      <c r="Y299" s="62">
        <v>25</v>
      </c>
      <c r="Z299" s="111">
        <v>26</v>
      </c>
      <c r="AA299" s="111">
        <v>27</v>
      </c>
      <c r="AB299" s="111">
        <v>28</v>
      </c>
      <c r="AC299" s="111">
        <v>29</v>
      </c>
      <c r="AD299" s="111">
        <v>30</v>
      </c>
      <c r="AE299" s="62">
        <v>31</v>
      </c>
      <c r="AF299" s="33"/>
    </row>
    <row r="300" spans="1:32" ht="45.75" thickBot="1">
      <c r="A300" s="158" t="s">
        <v>72</v>
      </c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9"/>
      <c r="AF300" s="33"/>
    </row>
    <row r="301" spans="1:32" ht="144" customHeight="1" thickBot="1">
      <c r="A301" s="61">
        <v>51</v>
      </c>
      <c r="B301" s="97" t="s">
        <v>7</v>
      </c>
      <c r="C301" s="49"/>
      <c r="D301" s="75"/>
      <c r="E301" s="75"/>
      <c r="F301" s="75"/>
      <c r="G301" s="75"/>
      <c r="H301" s="43"/>
      <c r="I301" s="43"/>
      <c r="J301" s="43"/>
      <c r="K301" s="43"/>
      <c r="L301" s="43"/>
      <c r="M301" s="66">
        <v>0.4</v>
      </c>
      <c r="N301" s="66">
        <v>1</v>
      </c>
      <c r="O301" s="43"/>
      <c r="P301" s="43"/>
      <c r="Q301" s="66">
        <v>139.8</v>
      </c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66">
        <v>10</v>
      </c>
      <c r="AC301" s="43"/>
      <c r="AD301" s="43"/>
      <c r="AE301" s="37"/>
      <c r="AF301" s="33"/>
    </row>
    <row r="302" spans="1:32" ht="87" customHeight="1" thickBot="1">
      <c r="A302" s="61">
        <v>2</v>
      </c>
      <c r="B302" s="98" t="s">
        <v>53</v>
      </c>
      <c r="C302" s="35"/>
      <c r="D302" s="78"/>
      <c r="E302" s="78"/>
      <c r="F302" s="78"/>
      <c r="G302" s="78"/>
      <c r="H302" s="78"/>
      <c r="I302" s="78"/>
      <c r="J302" s="78"/>
      <c r="K302" s="78"/>
      <c r="L302" s="78"/>
      <c r="M302" s="89">
        <v>8.7</v>
      </c>
      <c r="N302" s="78"/>
      <c r="O302" s="78"/>
      <c r="P302" s="78"/>
      <c r="Q302" s="89">
        <v>87.5</v>
      </c>
      <c r="R302" s="78"/>
      <c r="S302" s="78"/>
      <c r="T302" s="78"/>
      <c r="U302" s="78"/>
      <c r="V302" s="78"/>
      <c r="W302" s="78"/>
      <c r="X302" s="89">
        <v>1.64</v>
      </c>
      <c r="Y302" s="78"/>
      <c r="Z302" s="78"/>
      <c r="AA302" s="78"/>
      <c r="AB302" s="78"/>
      <c r="AC302" s="78"/>
      <c r="AD302" s="78"/>
      <c r="AE302" s="78"/>
      <c r="AF302" s="33"/>
    </row>
    <row r="303" spans="1:32" ht="53.25" customHeight="1" thickBot="1">
      <c r="A303" s="61">
        <v>3</v>
      </c>
      <c r="B303" s="98" t="s">
        <v>15</v>
      </c>
      <c r="C303" s="89">
        <v>20</v>
      </c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89">
        <v>5</v>
      </c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33"/>
    </row>
    <row r="304" spans="1:33" s="23" customFormat="1" ht="45.75" thickBot="1">
      <c r="A304" s="61"/>
      <c r="B304" s="101" t="s">
        <v>0</v>
      </c>
      <c r="C304" s="99">
        <f>C301+C302+C303</f>
        <v>20</v>
      </c>
      <c r="D304" s="99">
        <f aca="true" t="shared" si="50" ref="D304:AE304">D301+D302+D303</f>
        <v>0</v>
      </c>
      <c r="E304" s="99">
        <f t="shared" si="50"/>
        <v>0</v>
      </c>
      <c r="F304" s="99">
        <f t="shared" si="50"/>
        <v>0</v>
      </c>
      <c r="G304" s="99">
        <f t="shared" si="50"/>
        <v>0</v>
      </c>
      <c r="H304" s="99">
        <f t="shared" si="50"/>
        <v>0</v>
      </c>
      <c r="I304" s="99">
        <f t="shared" si="50"/>
        <v>0</v>
      </c>
      <c r="J304" s="99">
        <f t="shared" si="50"/>
        <v>0</v>
      </c>
      <c r="K304" s="99">
        <f t="shared" si="50"/>
        <v>0</v>
      </c>
      <c r="L304" s="99">
        <f t="shared" si="50"/>
        <v>0</v>
      </c>
      <c r="M304" s="99">
        <f t="shared" si="50"/>
        <v>9.1</v>
      </c>
      <c r="N304" s="99">
        <f t="shared" si="50"/>
        <v>6</v>
      </c>
      <c r="O304" s="99">
        <f t="shared" si="50"/>
        <v>0</v>
      </c>
      <c r="P304" s="99">
        <f t="shared" si="50"/>
        <v>0</v>
      </c>
      <c r="Q304" s="99">
        <f t="shared" si="50"/>
        <v>227.3</v>
      </c>
      <c r="R304" s="99">
        <f t="shared" si="50"/>
        <v>0</v>
      </c>
      <c r="S304" s="99">
        <f t="shared" si="50"/>
        <v>0</v>
      </c>
      <c r="T304" s="99">
        <f t="shared" si="50"/>
        <v>0</v>
      </c>
      <c r="U304" s="99">
        <f t="shared" si="50"/>
        <v>0</v>
      </c>
      <c r="V304" s="99">
        <f t="shared" si="50"/>
        <v>0</v>
      </c>
      <c r="W304" s="99">
        <f t="shared" si="50"/>
        <v>0</v>
      </c>
      <c r="X304" s="99">
        <f t="shared" si="50"/>
        <v>1.64</v>
      </c>
      <c r="Y304" s="99">
        <f t="shared" si="50"/>
        <v>0</v>
      </c>
      <c r="Z304" s="99">
        <f t="shared" si="50"/>
        <v>0</v>
      </c>
      <c r="AA304" s="99">
        <f t="shared" si="50"/>
        <v>0</v>
      </c>
      <c r="AB304" s="99">
        <f t="shared" si="50"/>
        <v>10</v>
      </c>
      <c r="AC304" s="99">
        <f t="shared" si="50"/>
        <v>0</v>
      </c>
      <c r="AD304" s="99">
        <f t="shared" si="50"/>
        <v>0</v>
      </c>
      <c r="AE304" s="99">
        <f t="shared" si="50"/>
        <v>0</v>
      </c>
      <c r="AF304" s="33"/>
      <c r="AG304" s="21"/>
    </row>
    <row r="305" spans="1:33" s="23" customFormat="1" ht="63.75" customHeight="1" thickBot="1">
      <c r="A305" s="185" t="s">
        <v>73</v>
      </c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5"/>
      <c r="AF305" s="33"/>
      <c r="AG305" s="21"/>
    </row>
    <row r="306" spans="1:33" s="23" customFormat="1" ht="192.75" customHeight="1" thickBot="1">
      <c r="A306" s="100">
        <v>64</v>
      </c>
      <c r="B306" s="101" t="s">
        <v>64</v>
      </c>
      <c r="C306" s="63"/>
      <c r="D306" s="63"/>
      <c r="E306" s="63"/>
      <c r="F306" s="63"/>
      <c r="G306" s="63"/>
      <c r="H306" s="63"/>
      <c r="I306" s="63"/>
      <c r="J306" s="66">
        <v>102</v>
      </c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3"/>
      <c r="AG306" s="21"/>
    </row>
    <row r="307" spans="1:33" s="23" customFormat="1" ht="45.75" thickBot="1">
      <c r="A307" s="42"/>
      <c r="B307" s="97" t="s">
        <v>10</v>
      </c>
      <c r="C307" s="99">
        <f>C306</f>
        <v>0</v>
      </c>
      <c r="D307" s="99">
        <f aca="true" t="shared" si="51" ref="D307:AE307">D306</f>
        <v>0</v>
      </c>
      <c r="E307" s="99">
        <f t="shared" si="51"/>
        <v>0</v>
      </c>
      <c r="F307" s="99">
        <f t="shared" si="51"/>
        <v>0</v>
      </c>
      <c r="G307" s="99">
        <f t="shared" si="51"/>
        <v>0</v>
      </c>
      <c r="H307" s="99">
        <f t="shared" si="51"/>
        <v>0</v>
      </c>
      <c r="I307" s="99">
        <f t="shared" si="51"/>
        <v>0</v>
      </c>
      <c r="J307" s="99">
        <f t="shared" si="51"/>
        <v>102</v>
      </c>
      <c r="K307" s="99">
        <f t="shared" si="51"/>
        <v>0</v>
      </c>
      <c r="L307" s="99">
        <f t="shared" si="51"/>
        <v>0</v>
      </c>
      <c r="M307" s="99">
        <f t="shared" si="51"/>
        <v>0</v>
      </c>
      <c r="N307" s="99">
        <f t="shared" si="51"/>
        <v>0</v>
      </c>
      <c r="O307" s="99">
        <f t="shared" si="51"/>
        <v>0</v>
      </c>
      <c r="P307" s="99">
        <f t="shared" si="51"/>
        <v>0</v>
      </c>
      <c r="Q307" s="99">
        <f t="shared" si="51"/>
        <v>0</v>
      </c>
      <c r="R307" s="99">
        <f t="shared" si="51"/>
        <v>0</v>
      </c>
      <c r="S307" s="99">
        <f t="shared" si="51"/>
        <v>0</v>
      </c>
      <c r="T307" s="99">
        <f t="shared" si="51"/>
        <v>0</v>
      </c>
      <c r="U307" s="99">
        <f t="shared" si="51"/>
        <v>0</v>
      </c>
      <c r="V307" s="99">
        <f t="shared" si="51"/>
        <v>0</v>
      </c>
      <c r="W307" s="99">
        <f t="shared" si="51"/>
        <v>0</v>
      </c>
      <c r="X307" s="99">
        <f t="shared" si="51"/>
        <v>0</v>
      </c>
      <c r="Y307" s="99">
        <f t="shared" si="51"/>
        <v>0</v>
      </c>
      <c r="Z307" s="99">
        <f t="shared" si="51"/>
        <v>0</v>
      </c>
      <c r="AA307" s="99">
        <f t="shared" si="51"/>
        <v>0</v>
      </c>
      <c r="AB307" s="99">
        <f t="shared" si="51"/>
        <v>0</v>
      </c>
      <c r="AC307" s="99">
        <f t="shared" si="51"/>
        <v>0</v>
      </c>
      <c r="AD307" s="99">
        <f t="shared" si="51"/>
        <v>0</v>
      </c>
      <c r="AE307" s="99">
        <f t="shared" si="51"/>
        <v>0</v>
      </c>
      <c r="AF307" s="33"/>
      <c r="AG307" s="21"/>
    </row>
    <row r="308" spans="1:33" s="23" customFormat="1" ht="45.75" thickBot="1">
      <c r="A308" s="158" t="s">
        <v>3</v>
      </c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9"/>
      <c r="AF308" s="33"/>
      <c r="AG308" s="21"/>
    </row>
    <row r="309" spans="1:32" ht="99.75" customHeight="1" thickBot="1">
      <c r="A309" s="100">
        <v>84</v>
      </c>
      <c r="B309" s="103" t="s">
        <v>141</v>
      </c>
      <c r="C309" s="35"/>
      <c r="D309" s="43"/>
      <c r="E309" s="43"/>
      <c r="F309" s="43"/>
      <c r="G309" s="43"/>
      <c r="H309" s="43"/>
      <c r="I309" s="66">
        <v>28.8</v>
      </c>
      <c r="J309" s="43"/>
      <c r="K309" s="43"/>
      <c r="L309" s="44"/>
      <c r="M309" s="37"/>
      <c r="N309" s="44"/>
      <c r="O309" s="63">
        <v>3</v>
      </c>
      <c r="P309" s="44"/>
      <c r="Q309" s="37"/>
      <c r="R309" s="44"/>
      <c r="S309" s="37"/>
      <c r="T309" s="44"/>
      <c r="U309" s="37"/>
      <c r="V309" s="44"/>
      <c r="W309" s="37"/>
      <c r="X309" s="44"/>
      <c r="Y309" s="37"/>
      <c r="Z309" s="43"/>
      <c r="AA309" s="43"/>
      <c r="AB309" s="43"/>
      <c r="AC309" s="43"/>
      <c r="AD309" s="43"/>
      <c r="AE309" s="37"/>
      <c r="AF309" s="33"/>
    </row>
    <row r="310" spans="1:32" ht="96" customHeight="1" thickBot="1">
      <c r="A310" s="61">
        <v>94</v>
      </c>
      <c r="B310" s="101" t="s">
        <v>147</v>
      </c>
      <c r="C310" s="36"/>
      <c r="D310" s="43"/>
      <c r="E310" s="43"/>
      <c r="F310" s="43"/>
      <c r="G310" s="43"/>
      <c r="H310" s="66">
        <v>23.8</v>
      </c>
      <c r="I310" s="90">
        <v>55.16</v>
      </c>
      <c r="J310" s="43"/>
      <c r="K310" s="43"/>
      <c r="L310" s="44"/>
      <c r="M310" s="89">
        <v>0.4</v>
      </c>
      <c r="N310" s="104">
        <v>1.5</v>
      </c>
      <c r="O310" s="78"/>
      <c r="P310" s="44"/>
      <c r="Q310" s="78"/>
      <c r="R310" s="44"/>
      <c r="S310" s="89">
        <v>24</v>
      </c>
      <c r="T310" s="44"/>
      <c r="U310" s="89">
        <v>6</v>
      </c>
      <c r="V310" s="44"/>
      <c r="W310" s="78"/>
      <c r="X310" s="44"/>
      <c r="Y310" s="78"/>
      <c r="Z310" s="43"/>
      <c r="AA310" s="43"/>
      <c r="AB310" s="43"/>
      <c r="AC310" s="43"/>
      <c r="AD310" s="43"/>
      <c r="AE310" s="37"/>
      <c r="AF310" s="33"/>
    </row>
    <row r="311" spans="1:32" ht="57" customHeight="1" thickBot="1">
      <c r="A311" s="61">
        <v>95</v>
      </c>
      <c r="B311" s="101" t="s">
        <v>148</v>
      </c>
      <c r="C311" s="63">
        <v>9.4</v>
      </c>
      <c r="D311" s="43"/>
      <c r="E311" s="43"/>
      <c r="F311" s="43"/>
      <c r="G311" s="43"/>
      <c r="H311" s="43"/>
      <c r="I311" s="43"/>
      <c r="J311" s="43"/>
      <c r="K311" s="43"/>
      <c r="L311" s="44"/>
      <c r="M311" s="78"/>
      <c r="N311" s="44"/>
      <c r="O311" s="78"/>
      <c r="P311" s="104">
        <v>5</v>
      </c>
      <c r="Q311" s="89">
        <v>12.8</v>
      </c>
      <c r="R311" s="44"/>
      <c r="S311" s="78"/>
      <c r="T311" s="44"/>
      <c r="U311" s="78"/>
      <c r="V311" s="44"/>
      <c r="W311" s="78"/>
      <c r="X311" s="44"/>
      <c r="Y311" s="78"/>
      <c r="Z311" s="43"/>
      <c r="AA311" s="43"/>
      <c r="AB311" s="43"/>
      <c r="AC311" s="66">
        <v>90.46</v>
      </c>
      <c r="AD311" s="43"/>
      <c r="AE311" s="37"/>
      <c r="AF311" s="33"/>
    </row>
    <row r="312" spans="1:32" ht="47.25" customHeight="1" thickBot="1">
      <c r="A312" s="61">
        <v>68</v>
      </c>
      <c r="B312" s="101" t="s">
        <v>71</v>
      </c>
      <c r="C312" s="56"/>
      <c r="D312" s="43"/>
      <c r="E312" s="66">
        <v>1.32</v>
      </c>
      <c r="F312" s="43"/>
      <c r="G312" s="43"/>
      <c r="H312" s="43"/>
      <c r="I312" s="66">
        <v>152.62</v>
      </c>
      <c r="J312" s="43"/>
      <c r="K312" s="43"/>
      <c r="L312" s="37"/>
      <c r="M312" s="63"/>
      <c r="N312" s="63">
        <v>5</v>
      </c>
      <c r="O312" s="37"/>
      <c r="P312" s="37"/>
      <c r="Q312" s="37"/>
      <c r="R312" s="37"/>
      <c r="S312" s="37"/>
      <c r="T312" s="95"/>
      <c r="U312" s="95"/>
      <c r="V312" s="95"/>
      <c r="W312" s="95"/>
      <c r="X312" s="43"/>
      <c r="Y312" s="43"/>
      <c r="Z312" s="43"/>
      <c r="AA312" s="43"/>
      <c r="AB312" s="43"/>
      <c r="AC312" s="43"/>
      <c r="AD312" s="43"/>
      <c r="AE312" s="37"/>
      <c r="AF312" s="33"/>
    </row>
    <row r="313" spans="1:32" ht="42" customHeight="1" thickBot="1">
      <c r="A313" s="61">
        <v>81</v>
      </c>
      <c r="B313" s="103" t="s">
        <v>139</v>
      </c>
      <c r="C313" s="49"/>
      <c r="D313" s="43"/>
      <c r="E313" s="66">
        <v>1</v>
      </c>
      <c r="F313" s="43"/>
      <c r="G313" s="43"/>
      <c r="H313" s="66"/>
      <c r="I313" s="66">
        <v>1.2</v>
      </c>
      <c r="J313" s="66"/>
      <c r="K313" s="66"/>
      <c r="L313" s="104"/>
      <c r="M313" s="63"/>
      <c r="N313" s="127">
        <v>1</v>
      </c>
      <c r="O313" s="79"/>
      <c r="P313" s="79"/>
      <c r="Q313" s="79"/>
      <c r="R313" s="79"/>
      <c r="S313" s="79"/>
      <c r="T313" s="79"/>
      <c r="U313" s="75"/>
      <c r="V313" s="44"/>
      <c r="W313" s="75"/>
      <c r="X313" s="44"/>
      <c r="Y313" s="75"/>
      <c r="Z313" s="43"/>
      <c r="AA313" s="43"/>
      <c r="AB313" s="43"/>
      <c r="AC313" s="43"/>
      <c r="AD313" s="43"/>
      <c r="AE313" s="37"/>
      <c r="AF313" s="33"/>
    </row>
    <row r="314" spans="1:32" ht="90.75" thickBot="1">
      <c r="A314" s="61">
        <v>42</v>
      </c>
      <c r="B314" s="101" t="s">
        <v>65</v>
      </c>
      <c r="C314" s="35"/>
      <c r="D314" s="43"/>
      <c r="E314" s="43"/>
      <c r="F314" s="43"/>
      <c r="G314" s="43"/>
      <c r="H314" s="43"/>
      <c r="I314" s="43"/>
      <c r="J314" s="43"/>
      <c r="K314" s="66">
        <v>13.7</v>
      </c>
      <c r="L314" s="104"/>
      <c r="M314" s="89">
        <v>6</v>
      </c>
      <c r="N314" s="44"/>
      <c r="O314" s="78"/>
      <c r="P314" s="44"/>
      <c r="Q314" s="78"/>
      <c r="R314" s="44"/>
      <c r="S314" s="78"/>
      <c r="T314" s="44"/>
      <c r="U314" s="78"/>
      <c r="V314" s="44"/>
      <c r="W314" s="78"/>
      <c r="X314" s="44"/>
      <c r="Y314" s="78"/>
      <c r="Z314" s="43"/>
      <c r="AA314" s="43"/>
      <c r="AB314" s="43"/>
      <c r="AC314" s="43"/>
      <c r="AD314" s="43"/>
      <c r="AE314" s="37"/>
      <c r="AF314" s="33"/>
    </row>
    <row r="315" spans="1:32" ht="45.75" thickBot="1">
      <c r="A315" s="61">
        <v>9</v>
      </c>
      <c r="B315" s="101" t="s">
        <v>9</v>
      </c>
      <c r="C315" s="105">
        <v>10</v>
      </c>
      <c r="D315" s="66"/>
      <c r="E315" s="43"/>
      <c r="F315" s="43"/>
      <c r="G315" s="43"/>
      <c r="H315" s="43"/>
      <c r="I315" s="43"/>
      <c r="J315" s="43"/>
      <c r="K315" s="43"/>
      <c r="L315" s="44"/>
      <c r="M315" s="78"/>
      <c r="N315" s="44"/>
      <c r="O315" s="78"/>
      <c r="P315" s="44"/>
      <c r="Q315" s="78"/>
      <c r="R315" s="44"/>
      <c r="S315" s="78"/>
      <c r="T315" s="44"/>
      <c r="U315" s="78"/>
      <c r="V315" s="44"/>
      <c r="W315" s="78"/>
      <c r="X315" s="44"/>
      <c r="Y315" s="78"/>
      <c r="Z315" s="43"/>
      <c r="AA315" s="43"/>
      <c r="AB315" s="43"/>
      <c r="AC315" s="43"/>
      <c r="AD315" s="43"/>
      <c r="AE315" s="78"/>
      <c r="AF315" s="33"/>
    </row>
    <row r="316" spans="1:32" ht="45.75" thickBot="1">
      <c r="A316" s="61">
        <v>10</v>
      </c>
      <c r="B316" s="101" t="s">
        <v>2</v>
      </c>
      <c r="C316" s="62"/>
      <c r="D316" s="66">
        <v>25</v>
      </c>
      <c r="E316" s="43"/>
      <c r="F316" s="37"/>
      <c r="G316" s="37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43"/>
      <c r="AA316" s="43"/>
      <c r="AB316" s="43"/>
      <c r="AC316" s="43"/>
      <c r="AD316" s="43"/>
      <c r="AE316" s="37"/>
      <c r="AF316" s="33"/>
    </row>
    <row r="317" spans="1:32" ht="50.25" customHeight="1" thickBot="1">
      <c r="A317" s="42"/>
      <c r="B317" s="103" t="s">
        <v>10</v>
      </c>
      <c r="C317" s="115">
        <f>C309+C310+C311+C312+C313+C314+C315+C316</f>
        <v>19.4</v>
      </c>
      <c r="D317" s="115">
        <f aca="true" t="shared" si="52" ref="D317:AE317">D309+D310+D311+D312+D313+D314+D315+D316</f>
        <v>25</v>
      </c>
      <c r="E317" s="115">
        <f t="shared" si="52"/>
        <v>2.3200000000000003</v>
      </c>
      <c r="F317" s="115">
        <f t="shared" si="52"/>
        <v>0</v>
      </c>
      <c r="G317" s="115">
        <f t="shared" si="52"/>
        <v>0</v>
      </c>
      <c r="H317" s="115">
        <f t="shared" si="52"/>
        <v>23.8</v>
      </c>
      <c r="I317" s="122">
        <f t="shared" si="52"/>
        <v>237.77999999999997</v>
      </c>
      <c r="J317" s="115">
        <f t="shared" si="52"/>
        <v>0</v>
      </c>
      <c r="K317" s="115">
        <f t="shared" si="52"/>
        <v>13.7</v>
      </c>
      <c r="L317" s="115">
        <f t="shared" si="52"/>
        <v>0</v>
      </c>
      <c r="M317" s="115">
        <f t="shared" si="52"/>
        <v>6.4</v>
      </c>
      <c r="N317" s="115">
        <f t="shared" si="52"/>
        <v>7.5</v>
      </c>
      <c r="O317" s="115">
        <f t="shared" si="52"/>
        <v>3</v>
      </c>
      <c r="P317" s="115">
        <f t="shared" si="52"/>
        <v>5</v>
      </c>
      <c r="Q317" s="115">
        <f t="shared" si="52"/>
        <v>12.8</v>
      </c>
      <c r="R317" s="115">
        <f t="shared" si="52"/>
        <v>0</v>
      </c>
      <c r="S317" s="115">
        <f t="shared" si="52"/>
        <v>24</v>
      </c>
      <c r="T317" s="115">
        <f t="shared" si="52"/>
        <v>0</v>
      </c>
      <c r="U317" s="115">
        <f t="shared" si="52"/>
        <v>6</v>
      </c>
      <c r="V317" s="115">
        <f t="shared" si="52"/>
        <v>0</v>
      </c>
      <c r="W317" s="115">
        <f t="shared" si="52"/>
        <v>0</v>
      </c>
      <c r="X317" s="115">
        <f t="shared" si="52"/>
        <v>0</v>
      </c>
      <c r="Y317" s="115">
        <f t="shared" si="52"/>
        <v>0</v>
      </c>
      <c r="Z317" s="115">
        <f t="shared" si="52"/>
        <v>0</v>
      </c>
      <c r="AA317" s="115">
        <f t="shared" si="52"/>
        <v>0</v>
      </c>
      <c r="AB317" s="115">
        <f t="shared" si="52"/>
        <v>0</v>
      </c>
      <c r="AC317" s="115">
        <f t="shared" si="52"/>
        <v>90.46</v>
      </c>
      <c r="AD317" s="115">
        <f t="shared" si="52"/>
        <v>0</v>
      </c>
      <c r="AE317" s="115">
        <f t="shared" si="52"/>
        <v>0</v>
      </c>
      <c r="AF317" s="46"/>
    </row>
    <row r="318" spans="1:32" ht="45.75" customHeight="1" thickBot="1">
      <c r="A318" s="158" t="s">
        <v>107</v>
      </c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9"/>
      <c r="AF318" s="58"/>
    </row>
    <row r="319" spans="1:32" ht="50.25" customHeight="1" thickBot="1">
      <c r="A319" s="61">
        <v>11</v>
      </c>
      <c r="B319" s="103" t="s">
        <v>114</v>
      </c>
      <c r="C319" s="71"/>
      <c r="D319" s="67"/>
      <c r="E319" s="67"/>
      <c r="F319" s="67"/>
      <c r="G319" s="67"/>
      <c r="H319" s="66"/>
      <c r="I319" s="66"/>
      <c r="J319" s="66"/>
      <c r="K319" s="66"/>
      <c r="L319" s="104"/>
      <c r="M319" s="63"/>
      <c r="N319" s="104"/>
      <c r="O319" s="63"/>
      <c r="P319" s="104"/>
      <c r="Q319" s="63">
        <v>160</v>
      </c>
      <c r="R319" s="44"/>
      <c r="S319" s="37"/>
      <c r="T319" s="44"/>
      <c r="U319" s="37"/>
      <c r="V319" s="37"/>
      <c r="W319" s="44"/>
      <c r="X319" s="37"/>
      <c r="Y319" s="37"/>
      <c r="Z319" s="37"/>
      <c r="AA319" s="37"/>
      <c r="AB319" s="37"/>
      <c r="AC319" s="37"/>
      <c r="AD319" s="37"/>
      <c r="AE319" s="37"/>
      <c r="AF319" s="59"/>
    </row>
    <row r="320" spans="1:32" ht="132" customHeight="1" thickBot="1">
      <c r="A320" s="61">
        <v>96</v>
      </c>
      <c r="B320" s="98" t="s">
        <v>149</v>
      </c>
      <c r="C320" s="36"/>
      <c r="D320" s="43"/>
      <c r="E320" s="66">
        <v>21.74</v>
      </c>
      <c r="F320" s="43"/>
      <c r="G320" s="43"/>
      <c r="H320" s="43"/>
      <c r="I320" s="66">
        <v>18.1</v>
      </c>
      <c r="J320" s="43"/>
      <c r="K320" s="43"/>
      <c r="L320" s="37"/>
      <c r="M320" s="63">
        <v>0.56</v>
      </c>
      <c r="N320" s="63">
        <v>1.56</v>
      </c>
      <c r="O320" s="63">
        <v>1.3</v>
      </c>
      <c r="P320" s="66">
        <v>0.8</v>
      </c>
      <c r="Q320" s="66">
        <v>12</v>
      </c>
      <c r="R320" s="43"/>
      <c r="S320" s="43"/>
      <c r="T320" s="43"/>
      <c r="U320" s="43"/>
      <c r="V320" s="43"/>
      <c r="W320" s="53"/>
      <c r="X320" s="43"/>
      <c r="Y320" s="43"/>
      <c r="Z320" s="43"/>
      <c r="AA320" s="43"/>
      <c r="AB320" s="43"/>
      <c r="AC320" s="43"/>
      <c r="AD320" s="43"/>
      <c r="AE320" s="100">
        <v>0.584</v>
      </c>
      <c r="AF320" s="33"/>
    </row>
    <row r="321" spans="1:32" ht="57.75" customHeight="1" thickBot="1">
      <c r="A321" s="76"/>
      <c r="B321" s="103" t="s">
        <v>10</v>
      </c>
      <c r="C321" s="132">
        <f>C319+C320</f>
        <v>0</v>
      </c>
      <c r="D321" s="132">
        <f aca="true" t="shared" si="53" ref="D321:AE321">D319+D320</f>
        <v>0</v>
      </c>
      <c r="E321" s="132">
        <f t="shared" si="53"/>
        <v>21.74</v>
      </c>
      <c r="F321" s="132">
        <f t="shared" si="53"/>
        <v>0</v>
      </c>
      <c r="G321" s="132">
        <f t="shared" si="53"/>
        <v>0</v>
      </c>
      <c r="H321" s="132">
        <f t="shared" si="53"/>
        <v>0</v>
      </c>
      <c r="I321" s="132">
        <f t="shared" si="53"/>
        <v>18.1</v>
      </c>
      <c r="J321" s="132">
        <f t="shared" si="53"/>
        <v>0</v>
      </c>
      <c r="K321" s="132">
        <f t="shared" si="53"/>
        <v>0</v>
      </c>
      <c r="L321" s="132">
        <f t="shared" si="53"/>
        <v>0</v>
      </c>
      <c r="M321" s="132">
        <f t="shared" si="53"/>
        <v>0.56</v>
      </c>
      <c r="N321" s="132">
        <f t="shared" si="53"/>
        <v>1.56</v>
      </c>
      <c r="O321" s="132">
        <f t="shared" si="53"/>
        <v>1.3</v>
      </c>
      <c r="P321" s="132">
        <f t="shared" si="53"/>
        <v>0.8</v>
      </c>
      <c r="Q321" s="132">
        <f t="shared" si="53"/>
        <v>172</v>
      </c>
      <c r="R321" s="132">
        <f t="shared" si="53"/>
        <v>0</v>
      </c>
      <c r="S321" s="132">
        <f t="shared" si="53"/>
        <v>0</v>
      </c>
      <c r="T321" s="132">
        <f t="shared" si="53"/>
        <v>0</v>
      </c>
      <c r="U321" s="132">
        <f t="shared" si="53"/>
        <v>0</v>
      </c>
      <c r="V321" s="132">
        <f t="shared" si="53"/>
        <v>0</v>
      </c>
      <c r="W321" s="132">
        <f t="shared" si="53"/>
        <v>0</v>
      </c>
      <c r="X321" s="132">
        <f t="shared" si="53"/>
        <v>0</v>
      </c>
      <c r="Y321" s="132">
        <f t="shared" si="53"/>
        <v>0</v>
      </c>
      <c r="Z321" s="132">
        <f t="shared" si="53"/>
        <v>0</v>
      </c>
      <c r="AA321" s="132">
        <f t="shared" si="53"/>
        <v>0</v>
      </c>
      <c r="AB321" s="132">
        <f t="shared" si="53"/>
        <v>0</v>
      </c>
      <c r="AC321" s="132">
        <f t="shared" si="53"/>
        <v>0</v>
      </c>
      <c r="AD321" s="132">
        <f t="shared" si="53"/>
        <v>0</v>
      </c>
      <c r="AE321" s="132">
        <f t="shared" si="53"/>
        <v>0.584</v>
      </c>
      <c r="AF321" s="33"/>
    </row>
    <row r="322" spans="1:32" ht="57.75" customHeight="1" thickBot="1">
      <c r="A322" s="158" t="s">
        <v>106</v>
      </c>
      <c r="B322" s="156"/>
      <c r="C322" s="156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7"/>
      <c r="AF322" s="33"/>
    </row>
    <row r="323" spans="1:32" ht="88.5" customHeight="1" thickBot="1">
      <c r="A323" s="100">
        <v>21</v>
      </c>
      <c r="B323" s="103" t="s">
        <v>78</v>
      </c>
      <c r="C323" s="62"/>
      <c r="D323" s="66"/>
      <c r="E323" s="66"/>
      <c r="F323" s="66"/>
      <c r="G323" s="66"/>
      <c r="H323" s="66"/>
      <c r="I323" s="66">
        <v>30</v>
      </c>
      <c r="J323" s="66"/>
      <c r="K323" s="66"/>
      <c r="L323" s="104"/>
      <c r="M323" s="63"/>
      <c r="N323" s="104"/>
      <c r="O323" s="63"/>
      <c r="P323" s="104"/>
      <c r="Q323" s="37"/>
      <c r="R323" s="44"/>
      <c r="S323" s="37"/>
      <c r="T323" s="44"/>
      <c r="U323" s="37"/>
      <c r="V323" s="44"/>
      <c r="W323" s="37"/>
      <c r="X323" s="44"/>
      <c r="Y323" s="37"/>
      <c r="Z323" s="43"/>
      <c r="AA323" s="43"/>
      <c r="AB323" s="43"/>
      <c r="AC323" s="43"/>
      <c r="AD323" s="43"/>
      <c r="AE323" s="37"/>
      <c r="AF323" s="33"/>
    </row>
    <row r="324" spans="1:32" ht="88.5" customHeight="1" thickBot="1">
      <c r="A324" s="61">
        <v>97</v>
      </c>
      <c r="B324" s="97" t="s">
        <v>92</v>
      </c>
      <c r="C324" s="35"/>
      <c r="D324" s="78"/>
      <c r="E324" s="78"/>
      <c r="F324" s="78"/>
      <c r="G324" s="37"/>
      <c r="H324" s="37"/>
      <c r="I324" s="63">
        <v>13.31</v>
      </c>
      <c r="J324" s="37"/>
      <c r="K324" s="37"/>
      <c r="L324" s="37"/>
      <c r="M324" s="37"/>
      <c r="N324" s="37"/>
      <c r="O324" s="63">
        <v>1</v>
      </c>
      <c r="P324" s="37"/>
      <c r="Q324" s="37"/>
      <c r="R324" s="37"/>
      <c r="S324" s="37"/>
      <c r="T324" s="63">
        <v>79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3"/>
    </row>
    <row r="325" spans="1:32" ht="88.5" customHeight="1" thickBot="1">
      <c r="A325" s="61">
        <v>89</v>
      </c>
      <c r="B325" s="101" t="s">
        <v>150</v>
      </c>
      <c r="C325" s="86"/>
      <c r="D325" s="43"/>
      <c r="E325" s="43"/>
      <c r="F325" s="43"/>
      <c r="G325" s="43"/>
      <c r="H325" s="66">
        <v>109.3</v>
      </c>
      <c r="I325" s="43"/>
      <c r="J325" s="43"/>
      <c r="K325" s="78"/>
      <c r="L325" s="78"/>
      <c r="M325" s="37"/>
      <c r="N325" s="63">
        <v>3.96</v>
      </c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3"/>
    </row>
    <row r="326" spans="1:32" ht="45.75" thickBot="1">
      <c r="A326" s="61">
        <v>48</v>
      </c>
      <c r="B326" s="97" t="s">
        <v>1</v>
      </c>
      <c r="C326" s="35"/>
      <c r="D326" s="78"/>
      <c r="E326" s="78"/>
      <c r="F326" s="78"/>
      <c r="G326" s="37"/>
      <c r="H326" s="78"/>
      <c r="I326" s="78"/>
      <c r="J326" s="78"/>
      <c r="K326" s="78"/>
      <c r="L326" s="37"/>
      <c r="M326" s="63">
        <v>6</v>
      </c>
      <c r="N326" s="37"/>
      <c r="O326" s="37"/>
      <c r="P326" s="37"/>
      <c r="Q326" s="37"/>
      <c r="R326" s="37"/>
      <c r="S326" s="37"/>
      <c r="T326" s="37"/>
      <c r="U326" s="37"/>
      <c r="V326" s="37"/>
      <c r="W326" s="63">
        <v>0.47</v>
      </c>
      <c r="X326" s="37"/>
      <c r="Y326" s="37"/>
      <c r="Z326" s="37"/>
      <c r="AA326" s="37"/>
      <c r="AB326" s="37"/>
      <c r="AC326" s="37"/>
      <c r="AD326" s="37"/>
      <c r="AE326" s="37"/>
      <c r="AF326" s="33"/>
    </row>
    <row r="327" spans="1:32" ht="45.75" thickBot="1">
      <c r="A327" s="112">
        <v>9</v>
      </c>
      <c r="B327" s="101" t="s">
        <v>9</v>
      </c>
      <c r="C327" s="63">
        <v>10</v>
      </c>
      <c r="D327" s="67"/>
      <c r="E327" s="75"/>
      <c r="F327" s="75"/>
      <c r="G327" s="75"/>
      <c r="H327" s="43"/>
      <c r="I327" s="43"/>
      <c r="J327" s="43"/>
      <c r="K327" s="43"/>
      <c r="L327" s="44"/>
      <c r="M327" s="37"/>
      <c r="N327" s="44"/>
      <c r="O327" s="37"/>
      <c r="P327" s="44"/>
      <c r="Q327" s="37"/>
      <c r="R327" s="44"/>
      <c r="S327" s="37"/>
      <c r="T327" s="44"/>
      <c r="U327" s="37"/>
      <c r="V327" s="44"/>
      <c r="W327" s="42"/>
      <c r="X327" s="44"/>
      <c r="Y327" s="37"/>
      <c r="Z327" s="43"/>
      <c r="AA327" s="43"/>
      <c r="AB327" s="43"/>
      <c r="AC327" s="43"/>
      <c r="AD327" s="37"/>
      <c r="AE327" s="37"/>
      <c r="AF327" s="33"/>
    </row>
    <row r="328" spans="1:32" ht="45.75" thickBot="1">
      <c r="A328" s="112">
        <v>50</v>
      </c>
      <c r="B328" s="101" t="s">
        <v>2</v>
      </c>
      <c r="C328" s="63"/>
      <c r="D328" s="67">
        <v>20</v>
      </c>
      <c r="E328" s="75"/>
      <c r="F328" s="75"/>
      <c r="G328" s="75"/>
      <c r="H328" s="43"/>
      <c r="I328" s="43"/>
      <c r="J328" s="43"/>
      <c r="K328" s="43"/>
      <c r="L328" s="44"/>
      <c r="M328" s="37"/>
      <c r="N328" s="44"/>
      <c r="O328" s="37"/>
      <c r="P328" s="44"/>
      <c r="Q328" s="37"/>
      <c r="R328" s="44"/>
      <c r="S328" s="37"/>
      <c r="T328" s="44"/>
      <c r="U328" s="37"/>
      <c r="V328" s="44"/>
      <c r="W328" s="42"/>
      <c r="X328" s="44"/>
      <c r="Y328" s="37"/>
      <c r="Z328" s="43"/>
      <c r="AA328" s="43"/>
      <c r="AB328" s="43"/>
      <c r="AC328" s="43"/>
      <c r="AD328" s="37"/>
      <c r="AE328" s="37"/>
      <c r="AF328" s="33"/>
    </row>
    <row r="329" spans="1:32" ht="57.75" customHeight="1" thickBot="1">
      <c r="A329" s="42"/>
      <c r="B329" s="101" t="s">
        <v>0</v>
      </c>
      <c r="C329" s="99">
        <f>C323+C324+C325+C327+C328</f>
        <v>10</v>
      </c>
      <c r="D329" s="99">
        <f aca="true" t="shared" si="54" ref="D329:AE329">D323+D324+D325+D327+D328</f>
        <v>20</v>
      </c>
      <c r="E329" s="99">
        <f t="shared" si="54"/>
        <v>0</v>
      </c>
      <c r="F329" s="99">
        <f t="shared" si="54"/>
        <v>0</v>
      </c>
      <c r="G329" s="99">
        <f t="shared" si="54"/>
        <v>0</v>
      </c>
      <c r="H329" s="99">
        <f t="shared" si="54"/>
        <v>109.3</v>
      </c>
      <c r="I329" s="99">
        <f t="shared" si="54"/>
        <v>43.31</v>
      </c>
      <c r="J329" s="99">
        <f t="shared" si="54"/>
        <v>0</v>
      </c>
      <c r="K329" s="99">
        <f t="shared" si="54"/>
        <v>0</v>
      </c>
      <c r="L329" s="99">
        <f t="shared" si="54"/>
        <v>0</v>
      </c>
      <c r="M329" s="99">
        <f>M323+M324+M325+M326+M327+M328</f>
        <v>6</v>
      </c>
      <c r="N329" s="99">
        <f t="shared" si="54"/>
        <v>3.96</v>
      </c>
      <c r="O329" s="99">
        <f t="shared" si="54"/>
        <v>1</v>
      </c>
      <c r="P329" s="99">
        <f t="shared" si="54"/>
        <v>0</v>
      </c>
      <c r="Q329" s="99">
        <f t="shared" si="54"/>
        <v>0</v>
      </c>
      <c r="R329" s="99">
        <f t="shared" si="54"/>
        <v>0</v>
      </c>
      <c r="S329" s="99">
        <f t="shared" si="54"/>
        <v>0</v>
      </c>
      <c r="T329" s="99">
        <f t="shared" si="54"/>
        <v>79</v>
      </c>
      <c r="U329" s="99">
        <f t="shared" si="54"/>
        <v>0</v>
      </c>
      <c r="V329" s="99">
        <f t="shared" si="54"/>
        <v>0</v>
      </c>
      <c r="W329" s="99">
        <f>W323+W324+W325+W326+W327+W328</f>
        <v>0.47</v>
      </c>
      <c r="X329" s="99">
        <f t="shared" si="54"/>
        <v>0</v>
      </c>
      <c r="Y329" s="99">
        <f t="shared" si="54"/>
        <v>0</v>
      </c>
      <c r="Z329" s="99">
        <f t="shared" si="54"/>
        <v>0</v>
      </c>
      <c r="AA329" s="99">
        <f t="shared" si="54"/>
        <v>0</v>
      </c>
      <c r="AB329" s="99">
        <f t="shared" si="54"/>
        <v>0</v>
      </c>
      <c r="AC329" s="99">
        <f t="shared" si="54"/>
        <v>0</v>
      </c>
      <c r="AD329" s="99">
        <f t="shared" si="54"/>
        <v>0</v>
      </c>
      <c r="AE329" s="99">
        <f t="shared" si="54"/>
        <v>0</v>
      </c>
      <c r="AF329" s="33"/>
    </row>
    <row r="330" spans="1:32" ht="135.75" thickBot="1">
      <c r="A330" s="76"/>
      <c r="B330" s="101" t="s">
        <v>67</v>
      </c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63">
        <v>2.85</v>
      </c>
      <c r="Z330" s="37"/>
      <c r="AA330" s="37"/>
      <c r="AB330" s="37"/>
      <c r="AC330" s="37"/>
      <c r="AD330" s="37"/>
      <c r="AE330" s="37"/>
      <c r="AF330" s="33"/>
    </row>
    <row r="331" spans="1:32" ht="45.75" thickBot="1">
      <c r="A331" s="76"/>
      <c r="B331" s="101" t="s">
        <v>5</v>
      </c>
      <c r="C331" s="45">
        <f>C304+C307+C317+C321+C329</f>
        <v>49.4</v>
      </c>
      <c r="D331" s="45">
        <f aca="true" t="shared" si="55" ref="D331:AE331">D304+D307+D317+D321+D329</f>
        <v>45</v>
      </c>
      <c r="E331" s="45">
        <f t="shared" si="55"/>
        <v>24.06</v>
      </c>
      <c r="F331" s="45">
        <f t="shared" si="55"/>
        <v>0</v>
      </c>
      <c r="G331" s="45">
        <f t="shared" si="55"/>
        <v>0</v>
      </c>
      <c r="H331" s="45">
        <f t="shared" si="55"/>
        <v>133.1</v>
      </c>
      <c r="I331" s="82">
        <f t="shared" si="55"/>
        <v>299.18999999999994</v>
      </c>
      <c r="J331" s="45">
        <f t="shared" si="55"/>
        <v>102</v>
      </c>
      <c r="K331" s="45">
        <f t="shared" si="55"/>
        <v>13.7</v>
      </c>
      <c r="L331" s="45">
        <f t="shared" si="55"/>
        <v>0</v>
      </c>
      <c r="M331" s="45">
        <f t="shared" si="55"/>
        <v>22.06</v>
      </c>
      <c r="N331" s="45">
        <f t="shared" si="55"/>
        <v>19.02</v>
      </c>
      <c r="O331" s="45">
        <f t="shared" si="55"/>
        <v>5.3</v>
      </c>
      <c r="P331" s="45">
        <f t="shared" si="55"/>
        <v>5.8</v>
      </c>
      <c r="Q331" s="45">
        <f t="shared" si="55"/>
        <v>412.1</v>
      </c>
      <c r="R331" s="45">
        <f t="shared" si="55"/>
        <v>0</v>
      </c>
      <c r="S331" s="45">
        <f t="shared" si="55"/>
        <v>24</v>
      </c>
      <c r="T331" s="45">
        <f t="shared" si="55"/>
        <v>79</v>
      </c>
      <c r="U331" s="45">
        <f t="shared" si="55"/>
        <v>6</v>
      </c>
      <c r="V331" s="45">
        <f t="shared" si="55"/>
        <v>0</v>
      </c>
      <c r="W331" s="45">
        <f t="shared" si="55"/>
        <v>0.47</v>
      </c>
      <c r="X331" s="45">
        <f t="shared" si="55"/>
        <v>1.64</v>
      </c>
      <c r="Y331" s="45">
        <f>Y330</f>
        <v>2.85</v>
      </c>
      <c r="Z331" s="45">
        <f t="shared" si="55"/>
        <v>0</v>
      </c>
      <c r="AA331" s="45">
        <f t="shared" si="55"/>
        <v>0</v>
      </c>
      <c r="AB331" s="45">
        <f t="shared" si="55"/>
        <v>10</v>
      </c>
      <c r="AC331" s="45">
        <f t="shared" si="55"/>
        <v>90.46</v>
      </c>
      <c r="AD331" s="45">
        <f t="shared" si="55"/>
        <v>0</v>
      </c>
      <c r="AE331" s="82">
        <f t="shared" si="55"/>
        <v>0.584</v>
      </c>
      <c r="AF331" s="33"/>
    </row>
    <row r="332" spans="1:32" ht="53.25" customHeight="1" thickBot="1">
      <c r="A332" s="158" t="s">
        <v>155</v>
      </c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9"/>
      <c r="AF332" s="32"/>
    </row>
    <row r="333" spans="1:32" ht="45.75" thickBot="1">
      <c r="A333" s="158" t="s">
        <v>102</v>
      </c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9"/>
      <c r="AF333" s="32"/>
    </row>
    <row r="334" spans="1:32" ht="37.5" customHeight="1">
      <c r="A334" s="160" t="s">
        <v>11</v>
      </c>
      <c r="B334" s="162" t="s">
        <v>8</v>
      </c>
      <c r="C334" s="164" t="s">
        <v>9</v>
      </c>
      <c r="D334" s="166" t="s">
        <v>2</v>
      </c>
      <c r="E334" s="166" t="s">
        <v>24</v>
      </c>
      <c r="F334" s="166" t="s">
        <v>25</v>
      </c>
      <c r="G334" s="166" t="s">
        <v>108</v>
      </c>
      <c r="H334" s="168" t="s">
        <v>117</v>
      </c>
      <c r="I334" s="168" t="s">
        <v>28</v>
      </c>
      <c r="J334" s="168" t="s">
        <v>29</v>
      </c>
      <c r="K334" s="168" t="s">
        <v>30</v>
      </c>
      <c r="L334" s="168" t="s">
        <v>31</v>
      </c>
      <c r="M334" s="168" t="s">
        <v>32</v>
      </c>
      <c r="N334" s="168" t="s">
        <v>33</v>
      </c>
      <c r="O334" s="168" t="s">
        <v>34</v>
      </c>
      <c r="P334" s="168" t="s">
        <v>35</v>
      </c>
      <c r="Q334" s="168" t="s">
        <v>36</v>
      </c>
      <c r="R334" s="168" t="s">
        <v>37</v>
      </c>
      <c r="S334" s="168" t="s">
        <v>38</v>
      </c>
      <c r="T334" s="168" t="s">
        <v>39</v>
      </c>
      <c r="U334" s="168" t="s">
        <v>40</v>
      </c>
      <c r="V334" s="168" t="s">
        <v>41</v>
      </c>
      <c r="W334" s="168" t="s">
        <v>48</v>
      </c>
      <c r="X334" s="168" t="s">
        <v>54</v>
      </c>
      <c r="Y334" s="168" t="s">
        <v>44</v>
      </c>
      <c r="Z334" s="64"/>
      <c r="AA334" s="64"/>
      <c r="AB334" s="64"/>
      <c r="AC334" s="64"/>
      <c r="AD334" s="64"/>
      <c r="AE334" s="64"/>
      <c r="AF334" s="32"/>
    </row>
    <row r="335" spans="1:32" ht="233.25" customHeight="1" thickBot="1">
      <c r="A335" s="161"/>
      <c r="B335" s="163"/>
      <c r="C335" s="165"/>
      <c r="D335" s="167"/>
      <c r="E335" s="167"/>
      <c r="F335" s="167"/>
      <c r="G335" s="167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65" t="s">
        <v>55</v>
      </c>
      <c r="AA335" s="65" t="s">
        <v>56</v>
      </c>
      <c r="AB335" s="65" t="s">
        <v>59</v>
      </c>
      <c r="AC335" s="65" t="s">
        <v>60</v>
      </c>
      <c r="AD335" s="65" t="s">
        <v>125</v>
      </c>
      <c r="AE335" s="65" t="s">
        <v>45</v>
      </c>
      <c r="AF335" s="32"/>
    </row>
    <row r="336" spans="1:32" ht="45.75" thickBot="1">
      <c r="A336" s="61">
        <v>1</v>
      </c>
      <c r="B336" s="62">
        <v>2</v>
      </c>
      <c r="C336" s="71">
        <v>3</v>
      </c>
      <c r="D336" s="109">
        <v>4</v>
      </c>
      <c r="E336" s="62">
        <v>5</v>
      </c>
      <c r="F336" s="62">
        <v>6</v>
      </c>
      <c r="G336" s="62">
        <v>7</v>
      </c>
      <c r="H336" s="71" t="s">
        <v>50</v>
      </c>
      <c r="I336" s="109">
        <v>9</v>
      </c>
      <c r="J336" s="62">
        <v>10</v>
      </c>
      <c r="K336" s="62">
        <v>11</v>
      </c>
      <c r="L336" s="62">
        <v>12</v>
      </c>
      <c r="M336" s="62">
        <v>13</v>
      </c>
      <c r="N336" s="110">
        <v>14</v>
      </c>
      <c r="O336" s="62">
        <v>15</v>
      </c>
      <c r="P336" s="110">
        <v>16</v>
      </c>
      <c r="Q336" s="62">
        <v>17</v>
      </c>
      <c r="R336" s="110">
        <v>18</v>
      </c>
      <c r="S336" s="62">
        <v>19</v>
      </c>
      <c r="T336" s="110">
        <v>20</v>
      </c>
      <c r="U336" s="62">
        <v>21</v>
      </c>
      <c r="V336" s="110">
        <v>22</v>
      </c>
      <c r="W336" s="62">
        <v>23</v>
      </c>
      <c r="X336" s="110">
        <v>24</v>
      </c>
      <c r="Y336" s="62">
        <v>25</v>
      </c>
      <c r="Z336" s="111">
        <v>26</v>
      </c>
      <c r="AA336" s="111">
        <v>27</v>
      </c>
      <c r="AB336" s="111">
        <v>28</v>
      </c>
      <c r="AC336" s="111">
        <v>29</v>
      </c>
      <c r="AD336" s="111">
        <v>30</v>
      </c>
      <c r="AE336" s="62">
        <v>31</v>
      </c>
      <c r="AF336" s="32"/>
    </row>
    <row r="337" spans="1:33" ht="45.75" thickBot="1">
      <c r="A337" s="158" t="s">
        <v>72</v>
      </c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9"/>
      <c r="AF337" s="32"/>
      <c r="AG337" s="23"/>
    </row>
    <row r="338" spans="1:32" ht="94.5" customHeight="1" thickBot="1">
      <c r="A338" s="100">
        <v>98</v>
      </c>
      <c r="B338" s="97" t="s">
        <v>151</v>
      </c>
      <c r="C338" s="63"/>
      <c r="D338" s="37"/>
      <c r="E338" s="37"/>
      <c r="F338" s="37"/>
      <c r="G338" s="63">
        <v>8</v>
      </c>
      <c r="H338" s="37"/>
      <c r="I338" s="37"/>
      <c r="J338" s="37"/>
      <c r="K338" s="37"/>
      <c r="L338" s="37"/>
      <c r="M338" s="63">
        <v>0.4</v>
      </c>
      <c r="N338" s="63">
        <v>1</v>
      </c>
      <c r="O338" s="37"/>
      <c r="P338" s="37"/>
      <c r="Q338" s="63">
        <v>139.8</v>
      </c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2"/>
    </row>
    <row r="339" spans="1:32" ht="99.75" customHeight="1" thickBot="1">
      <c r="A339" s="61">
        <v>2</v>
      </c>
      <c r="B339" s="101" t="s">
        <v>53</v>
      </c>
      <c r="C339" s="62"/>
      <c r="D339" s="66"/>
      <c r="E339" s="66"/>
      <c r="F339" s="66"/>
      <c r="G339" s="66"/>
      <c r="H339" s="66"/>
      <c r="I339" s="66"/>
      <c r="J339" s="66"/>
      <c r="K339" s="66"/>
      <c r="L339" s="89"/>
      <c r="M339" s="104">
        <v>8.7</v>
      </c>
      <c r="N339" s="89"/>
      <c r="O339" s="104"/>
      <c r="P339" s="89"/>
      <c r="Q339" s="104">
        <v>87.5</v>
      </c>
      <c r="R339" s="89"/>
      <c r="S339" s="104"/>
      <c r="T339" s="89"/>
      <c r="U339" s="104"/>
      <c r="V339" s="89"/>
      <c r="W339" s="104"/>
      <c r="X339" s="89">
        <v>1.64</v>
      </c>
      <c r="Y339" s="78"/>
      <c r="Z339" s="43"/>
      <c r="AA339" s="43"/>
      <c r="AB339" s="43"/>
      <c r="AC339" s="43"/>
      <c r="AD339" s="43"/>
      <c r="AE339" s="37"/>
      <c r="AF339" s="32"/>
    </row>
    <row r="340" spans="1:32" ht="48" customHeight="1" thickBot="1">
      <c r="A340" s="61">
        <v>99</v>
      </c>
      <c r="B340" s="101" t="s">
        <v>116</v>
      </c>
      <c r="C340" s="66">
        <v>20</v>
      </c>
      <c r="D340" s="66"/>
      <c r="E340" s="66"/>
      <c r="F340" s="66"/>
      <c r="G340" s="66"/>
      <c r="H340" s="66"/>
      <c r="I340" s="66"/>
      <c r="J340" s="66"/>
      <c r="K340" s="66"/>
      <c r="L340" s="89"/>
      <c r="M340" s="104"/>
      <c r="N340" s="89"/>
      <c r="O340" s="104"/>
      <c r="P340" s="89"/>
      <c r="Q340" s="104"/>
      <c r="R340" s="89"/>
      <c r="S340" s="104"/>
      <c r="T340" s="89"/>
      <c r="U340" s="104"/>
      <c r="V340" s="89">
        <v>8</v>
      </c>
      <c r="W340" s="44"/>
      <c r="X340" s="78"/>
      <c r="Y340" s="78"/>
      <c r="Z340" s="43"/>
      <c r="AA340" s="43"/>
      <c r="AB340" s="43"/>
      <c r="AC340" s="43"/>
      <c r="AD340" s="43"/>
      <c r="AE340" s="37"/>
      <c r="AF340" s="32"/>
    </row>
    <row r="341" spans="1:32" ht="45.75" thickBot="1">
      <c r="A341" s="76"/>
      <c r="B341" s="101" t="s">
        <v>0</v>
      </c>
      <c r="C341" s="99">
        <f>C338+C339+C340</f>
        <v>20</v>
      </c>
      <c r="D341" s="99">
        <f aca="true" t="shared" si="56" ref="D341:AE341">D338+D339+D340</f>
        <v>0</v>
      </c>
      <c r="E341" s="99">
        <f t="shared" si="56"/>
        <v>0</v>
      </c>
      <c r="F341" s="99">
        <f t="shared" si="56"/>
        <v>0</v>
      </c>
      <c r="G341" s="99">
        <f t="shared" si="56"/>
        <v>8</v>
      </c>
      <c r="H341" s="99">
        <f t="shared" si="56"/>
        <v>0</v>
      </c>
      <c r="I341" s="99">
        <f t="shared" si="56"/>
        <v>0</v>
      </c>
      <c r="J341" s="99">
        <f t="shared" si="56"/>
        <v>0</v>
      </c>
      <c r="K341" s="99">
        <f t="shared" si="56"/>
        <v>0</v>
      </c>
      <c r="L341" s="99">
        <f t="shared" si="56"/>
        <v>0</v>
      </c>
      <c r="M341" s="99">
        <f t="shared" si="56"/>
        <v>9.1</v>
      </c>
      <c r="N341" s="99">
        <f t="shared" si="56"/>
        <v>1</v>
      </c>
      <c r="O341" s="99">
        <f t="shared" si="56"/>
        <v>0</v>
      </c>
      <c r="P341" s="99">
        <f t="shared" si="56"/>
        <v>0</v>
      </c>
      <c r="Q341" s="99">
        <f t="shared" si="56"/>
        <v>227.3</v>
      </c>
      <c r="R341" s="99">
        <f t="shared" si="56"/>
        <v>0</v>
      </c>
      <c r="S341" s="99">
        <f t="shared" si="56"/>
        <v>0</v>
      </c>
      <c r="T341" s="99">
        <f t="shared" si="56"/>
        <v>0</v>
      </c>
      <c r="U341" s="99">
        <f t="shared" si="56"/>
        <v>0</v>
      </c>
      <c r="V341" s="99">
        <f t="shared" si="56"/>
        <v>8</v>
      </c>
      <c r="W341" s="99">
        <f t="shared" si="56"/>
        <v>0</v>
      </c>
      <c r="X341" s="99">
        <f t="shared" si="56"/>
        <v>1.64</v>
      </c>
      <c r="Y341" s="99">
        <f t="shared" si="56"/>
        <v>0</v>
      </c>
      <c r="Z341" s="99">
        <f t="shared" si="56"/>
        <v>0</v>
      </c>
      <c r="AA341" s="99">
        <f t="shared" si="56"/>
        <v>0</v>
      </c>
      <c r="AB341" s="99">
        <f t="shared" si="56"/>
        <v>0</v>
      </c>
      <c r="AC341" s="99">
        <f t="shared" si="56"/>
        <v>0</v>
      </c>
      <c r="AD341" s="99">
        <f t="shared" si="56"/>
        <v>0</v>
      </c>
      <c r="AE341" s="99">
        <f t="shared" si="56"/>
        <v>0</v>
      </c>
      <c r="AF341" s="32"/>
    </row>
    <row r="342" spans="1:32" ht="54.75" customHeight="1" thickBot="1">
      <c r="A342" s="185" t="s">
        <v>73</v>
      </c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60"/>
      <c r="AF342" s="32"/>
    </row>
    <row r="343" spans="1:32" ht="177.75" customHeight="1" thickBot="1">
      <c r="A343" s="100">
        <v>100</v>
      </c>
      <c r="B343" s="133" t="s">
        <v>64</v>
      </c>
      <c r="C343" s="71"/>
      <c r="D343" s="71"/>
      <c r="E343" s="71"/>
      <c r="F343" s="71"/>
      <c r="G343" s="71"/>
      <c r="H343" s="71"/>
      <c r="I343" s="71"/>
      <c r="J343" s="63">
        <v>105.5</v>
      </c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2"/>
    </row>
    <row r="344" spans="1:32" ht="45.75" thickBot="1">
      <c r="A344" s="42"/>
      <c r="B344" s="97" t="s">
        <v>10</v>
      </c>
      <c r="C344" s="114" t="s">
        <v>62</v>
      </c>
      <c r="D344" s="114" t="s">
        <v>62</v>
      </c>
      <c r="E344" s="114" t="s">
        <v>62</v>
      </c>
      <c r="F344" s="99">
        <f>F343</f>
        <v>0</v>
      </c>
      <c r="G344" s="99">
        <f aca="true" t="shared" si="57" ref="G344:AD344">G343</f>
        <v>0</v>
      </c>
      <c r="H344" s="99">
        <f t="shared" si="57"/>
        <v>0</v>
      </c>
      <c r="I344" s="99">
        <f t="shared" si="57"/>
        <v>0</v>
      </c>
      <c r="J344" s="99">
        <f t="shared" si="57"/>
        <v>105.5</v>
      </c>
      <c r="K344" s="99">
        <f t="shared" si="57"/>
        <v>0</v>
      </c>
      <c r="L344" s="99">
        <f t="shared" si="57"/>
        <v>0</v>
      </c>
      <c r="M344" s="99">
        <f t="shared" si="57"/>
        <v>0</v>
      </c>
      <c r="N344" s="99">
        <f t="shared" si="57"/>
        <v>0</v>
      </c>
      <c r="O344" s="99">
        <f t="shared" si="57"/>
        <v>0</v>
      </c>
      <c r="P344" s="99">
        <f t="shared" si="57"/>
        <v>0</v>
      </c>
      <c r="Q344" s="99">
        <f t="shared" si="57"/>
        <v>0</v>
      </c>
      <c r="R344" s="99">
        <f t="shared" si="57"/>
        <v>0</v>
      </c>
      <c r="S344" s="99">
        <f t="shared" si="57"/>
        <v>0</v>
      </c>
      <c r="T344" s="99">
        <f t="shared" si="57"/>
        <v>0</v>
      </c>
      <c r="U344" s="99">
        <f t="shared" si="57"/>
        <v>0</v>
      </c>
      <c r="V344" s="99">
        <f t="shared" si="57"/>
        <v>0</v>
      </c>
      <c r="W344" s="99">
        <f t="shared" si="57"/>
        <v>0</v>
      </c>
      <c r="X344" s="99">
        <f t="shared" si="57"/>
        <v>0</v>
      </c>
      <c r="Y344" s="99">
        <f t="shared" si="57"/>
        <v>0</v>
      </c>
      <c r="Z344" s="99">
        <f t="shared" si="57"/>
        <v>0</v>
      </c>
      <c r="AA344" s="99">
        <f t="shared" si="57"/>
        <v>0</v>
      </c>
      <c r="AB344" s="99">
        <f t="shared" si="57"/>
        <v>0</v>
      </c>
      <c r="AC344" s="99">
        <f t="shared" si="57"/>
        <v>0</v>
      </c>
      <c r="AD344" s="99">
        <f t="shared" si="57"/>
        <v>0</v>
      </c>
      <c r="AE344" s="114" t="s">
        <v>62</v>
      </c>
      <c r="AF344" s="32"/>
    </row>
    <row r="345" spans="1:32" ht="45.75" thickBot="1">
      <c r="A345" s="158" t="s">
        <v>3</v>
      </c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9"/>
      <c r="AF345" s="32"/>
    </row>
    <row r="346" spans="1:32" ht="61.5" customHeight="1" thickBot="1">
      <c r="A346" s="61">
        <v>88</v>
      </c>
      <c r="B346" s="101" t="s">
        <v>165</v>
      </c>
      <c r="C346" s="36"/>
      <c r="D346" s="43"/>
      <c r="E346" s="43"/>
      <c r="F346" s="43"/>
      <c r="G346" s="43"/>
      <c r="H346" s="43"/>
      <c r="I346" s="66">
        <v>31.03</v>
      </c>
      <c r="J346" s="43"/>
      <c r="K346" s="43"/>
      <c r="L346" s="43"/>
      <c r="M346" s="43"/>
      <c r="N346" s="43"/>
      <c r="O346" s="66">
        <v>3</v>
      </c>
      <c r="P346" s="43"/>
      <c r="Q346" s="43"/>
      <c r="R346" s="43"/>
      <c r="S346" s="43"/>
      <c r="T346" s="43"/>
      <c r="U346" s="43"/>
      <c r="V346" s="43"/>
      <c r="W346" s="96"/>
      <c r="X346" s="43"/>
      <c r="Y346" s="43"/>
      <c r="Z346" s="43"/>
      <c r="AA346" s="43"/>
      <c r="AB346" s="43"/>
      <c r="AC346" s="43"/>
      <c r="AD346" s="43"/>
      <c r="AE346" s="37"/>
      <c r="AF346" s="32"/>
    </row>
    <row r="347" spans="1:32" ht="103.5" customHeight="1" thickBot="1">
      <c r="A347" s="61">
        <v>101</v>
      </c>
      <c r="B347" s="101" t="s">
        <v>152</v>
      </c>
      <c r="C347" s="35"/>
      <c r="D347" s="43"/>
      <c r="E347" s="66">
        <v>4.66</v>
      </c>
      <c r="F347" s="43"/>
      <c r="G347" s="43"/>
      <c r="H347" s="66">
        <v>28</v>
      </c>
      <c r="I347" s="66">
        <v>15.08</v>
      </c>
      <c r="J347" s="43"/>
      <c r="K347" s="43"/>
      <c r="L347" s="44"/>
      <c r="M347" s="78"/>
      <c r="N347" s="104">
        <v>0.53</v>
      </c>
      <c r="O347" s="89">
        <v>1.5</v>
      </c>
      <c r="P347" s="104">
        <v>1</v>
      </c>
      <c r="Q347" s="89">
        <v>7.24</v>
      </c>
      <c r="R347" s="44"/>
      <c r="S347" s="89">
        <v>24</v>
      </c>
      <c r="T347" s="44"/>
      <c r="U347" s="78"/>
      <c r="V347" s="44"/>
      <c r="W347" s="78"/>
      <c r="X347" s="37"/>
      <c r="Y347" s="37"/>
      <c r="Z347" s="37"/>
      <c r="AA347" s="37"/>
      <c r="AB347" s="37"/>
      <c r="AC347" s="37"/>
      <c r="AD347" s="37"/>
      <c r="AE347" s="37"/>
      <c r="AF347" s="32"/>
    </row>
    <row r="348" spans="1:32" ht="60.75" customHeight="1" thickBot="1">
      <c r="A348" s="61">
        <v>102</v>
      </c>
      <c r="B348" s="101" t="s">
        <v>136</v>
      </c>
      <c r="C348" s="63">
        <v>9.5</v>
      </c>
      <c r="D348" s="43"/>
      <c r="E348" s="66"/>
      <c r="F348" s="43"/>
      <c r="G348" s="43"/>
      <c r="H348" s="43"/>
      <c r="I348" s="66">
        <v>7.14</v>
      </c>
      <c r="J348" s="43"/>
      <c r="K348" s="43"/>
      <c r="L348" s="44"/>
      <c r="M348" s="95"/>
      <c r="N348" s="104">
        <v>0.7</v>
      </c>
      <c r="O348" s="95"/>
      <c r="P348" s="104">
        <v>3</v>
      </c>
      <c r="Q348" s="89">
        <v>7</v>
      </c>
      <c r="R348" s="44"/>
      <c r="S348" s="95"/>
      <c r="T348" s="104">
        <v>44</v>
      </c>
      <c r="U348" s="95"/>
      <c r="V348" s="44"/>
      <c r="W348" s="95"/>
      <c r="X348" s="44"/>
      <c r="Y348" s="95"/>
      <c r="Z348" s="43"/>
      <c r="AA348" s="43"/>
      <c r="AB348" s="43"/>
      <c r="AC348" s="50"/>
      <c r="AD348" s="43"/>
      <c r="AE348" s="37"/>
      <c r="AF348" s="32"/>
    </row>
    <row r="349" spans="1:32" ht="58.5" customHeight="1" thickBot="1">
      <c r="A349" s="61">
        <v>25</v>
      </c>
      <c r="B349" s="101" t="s">
        <v>16</v>
      </c>
      <c r="C349" s="36"/>
      <c r="D349" s="118"/>
      <c r="E349" s="118"/>
      <c r="F349" s="118"/>
      <c r="G349" s="118"/>
      <c r="H349" s="66">
        <v>92.4</v>
      </c>
      <c r="I349" s="43"/>
      <c r="J349" s="43"/>
      <c r="K349" s="43"/>
      <c r="L349" s="44"/>
      <c r="M349" s="37"/>
      <c r="N349" s="104">
        <v>3.96</v>
      </c>
      <c r="O349" s="37"/>
      <c r="P349" s="44"/>
      <c r="Q349" s="63">
        <v>16.5</v>
      </c>
      <c r="R349" s="44"/>
      <c r="S349" s="37"/>
      <c r="T349" s="44"/>
      <c r="U349" s="37"/>
      <c r="V349" s="37"/>
      <c r="W349" s="44"/>
      <c r="X349" s="37"/>
      <c r="Y349" s="37"/>
      <c r="Z349" s="37"/>
      <c r="AA349" s="37"/>
      <c r="AB349" s="37"/>
      <c r="AC349" s="37"/>
      <c r="AD349" s="37"/>
      <c r="AE349" s="37"/>
      <c r="AF349" s="32"/>
    </row>
    <row r="350" spans="1:32" ht="90.75" thickBot="1">
      <c r="A350" s="61">
        <v>24</v>
      </c>
      <c r="B350" s="101" t="s">
        <v>77</v>
      </c>
      <c r="C350" s="36"/>
      <c r="D350" s="75"/>
      <c r="E350" s="67">
        <v>1</v>
      </c>
      <c r="F350" s="67"/>
      <c r="G350" s="67"/>
      <c r="H350" s="66"/>
      <c r="I350" s="66">
        <v>2.8</v>
      </c>
      <c r="J350" s="66"/>
      <c r="K350" s="66"/>
      <c r="L350" s="104"/>
      <c r="M350" s="63"/>
      <c r="N350" s="104">
        <v>2</v>
      </c>
      <c r="O350" s="37"/>
      <c r="P350" s="44"/>
      <c r="Q350" s="37"/>
      <c r="R350" s="44"/>
      <c r="S350" s="37"/>
      <c r="T350" s="44"/>
      <c r="U350" s="37"/>
      <c r="V350" s="37"/>
      <c r="W350" s="44"/>
      <c r="X350" s="37"/>
      <c r="Y350" s="37"/>
      <c r="Z350" s="37"/>
      <c r="AA350" s="37"/>
      <c r="AB350" s="37"/>
      <c r="AC350" s="37"/>
      <c r="AD350" s="37"/>
      <c r="AE350" s="37"/>
      <c r="AF350" s="32"/>
    </row>
    <row r="351" spans="1:32" ht="45.75" thickBot="1">
      <c r="A351" s="61">
        <v>26</v>
      </c>
      <c r="B351" s="101" t="s">
        <v>87</v>
      </c>
      <c r="C351" s="36"/>
      <c r="D351" s="75"/>
      <c r="E351" s="75"/>
      <c r="F351" s="91">
        <v>4.75</v>
      </c>
      <c r="G351" s="67"/>
      <c r="H351" s="66"/>
      <c r="I351" s="66"/>
      <c r="J351" s="66">
        <v>15</v>
      </c>
      <c r="K351" s="66"/>
      <c r="L351" s="104"/>
      <c r="M351" s="63">
        <v>8</v>
      </c>
      <c r="N351" s="44"/>
      <c r="O351" s="37"/>
      <c r="P351" s="44"/>
      <c r="Q351" s="37"/>
      <c r="R351" s="44"/>
      <c r="S351" s="37"/>
      <c r="T351" s="44"/>
      <c r="U351" s="37"/>
      <c r="V351" s="37"/>
      <c r="W351" s="44"/>
      <c r="X351" s="37"/>
      <c r="Y351" s="78"/>
      <c r="Z351" s="78"/>
      <c r="AA351" s="78"/>
      <c r="AB351" s="78"/>
      <c r="AC351" s="78"/>
      <c r="AD351" s="78"/>
      <c r="AE351" s="37"/>
      <c r="AF351" s="32"/>
    </row>
    <row r="352" spans="1:32" ht="45.75" thickBot="1">
      <c r="A352" s="61">
        <v>9</v>
      </c>
      <c r="B352" s="101" t="s">
        <v>9</v>
      </c>
      <c r="C352" s="66">
        <v>10</v>
      </c>
      <c r="D352" s="67"/>
      <c r="E352" s="75"/>
      <c r="F352" s="75"/>
      <c r="G352" s="75"/>
      <c r="H352" s="43"/>
      <c r="I352" s="43"/>
      <c r="J352" s="43"/>
      <c r="K352" s="43"/>
      <c r="L352" s="44"/>
      <c r="M352" s="37"/>
      <c r="N352" s="44"/>
      <c r="O352" s="37"/>
      <c r="P352" s="44"/>
      <c r="Q352" s="37"/>
      <c r="R352" s="44"/>
      <c r="S352" s="37"/>
      <c r="T352" s="44"/>
      <c r="U352" s="37"/>
      <c r="V352" s="37"/>
      <c r="W352" s="44"/>
      <c r="X352" s="37"/>
      <c r="Y352" s="37"/>
      <c r="Z352" s="37"/>
      <c r="AA352" s="37"/>
      <c r="AB352" s="37"/>
      <c r="AC352" s="37"/>
      <c r="AD352" s="37"/>
      <c r="AE352" s="37"/>
      <c r="AF352" s="32"/>
    </row>
    <row r="353" spans="1:32" ht="45.75" thickBot="1">
      <c r="A353" s="61">
        <v>10</v>
      </c>
      <c r="B353" s="101" t="s">
        <v>2</v>
      </c>
      <c r="C353" s="71"/>
      <c r="D353" s="67">
        <v>25</v>
      </c>
      <c r="E353" s="75"/>
      <c r="F353" s="75"/>
      <c r="G353" s="75"/>
      <c r="H353" s="43"/>
      <c r="I353" s="43"/>
      <c r="J353" s="43"/>
      <c r="K353" s="43"/>
      <c r="L353" s="44"/>
      <c r="M353" s="37"/>
      <c r="N353" s="44"/>
      <c r="O353" s="37"/>
      <c r="P353" s="44"/>
      <c r="Q353" s="37"/>
      <c r="R353" s="44"/>
      <c r="S353" s="37"/>
      <c r="T353" s="44"/>
      <c r="U353" s="37"/>
      <c r="V353" s="37"/>
      <c r="W353" s="44"/>
      <c r="X353" s="37"/>
      <c r="Y353" s="37"/>
      <c r="Z353" s="37"/>
      <c r="AA353" s="37"/>
      <c r="AB353" s="37"/>
      <c r="AC353" s="37"/>
      <c r="AD353" s="37"/>
      <c r="AE353" s="37"/>
      <c r="AF353" s="32"/>
    </row>
    <row r="354" spans="1:32" ht="45.75" thickBot="1">
      <c r="A354" s="42"/>
      <c r="B354" s="103" t="s">
        <v>10</v>
      </c>
      <c r="C354" s="99">
        <f>C346+C347+C348+C349+C350+C351+C352+C353</f>
        <v>19.5</v>
      </c>
      <c r="D354" s="99">
        <f aca="true" t="shared" si="58" ref="D354:AE354">D346+D347+D348+D349+D350+D351+D352+D353</f>
        <v>25</v>
      </c>
      <c r="E354" s="99">
        <f t="shared" si="58"/>
        <v>5.66</v>
      </c>
      <c r="F354" s="99">
        <f t="shared" si="58"/>
        <v>4.75</v>
      </c>
      <c r="G354" s="99">
        <f t="shared" si="58"/>
        <v>0</v>
      </c>
      <c r="H354" s="99">
        <f t="shared" si="58"/>
        <v>120.4</v>
      </c>
      <c r="I354" s="99">
        <f t="shared" si="58"/>
        <v>56.05</v>
      </c>
      <c r="J354" s="99">
        <f t="shared" si="58"/>
        <v>15</v>
      </c>
      <c r="K354" s="99">
        <f t="shared" si="58"/>
        <v>0</v>
      </c>
      <c r="L354" s="99">
        <f t="shared" si="58"/>
        <v>0</v>
      </c>
      <c r="M354" s="99">
        <f t="shared" si="58"/>
        <v>8</v>
      </c>
      <c r="N354" s="99">
        <f t="shared" si="58"/>
        <v>7.1899999999999995</v>
      </c>
      <c r="O354" s="99">
        <f t="shared" si="58"/>
        <v>4.5</v>
      </c>
      <c r="P354" s="99">
        <f t="shared" si="58"/>
        <v>4</v>
      </c>
      <c r="Q354" s="99">
        <f t="shared" si="58"/>
        <v>30.740000000000002</v>
      </c>
      <c r="R354" s="99">
        <f t="shared" si="58"/>
        <v>0</v>
      </c>
      <c r="S354" s="99">
        <f t="shared" si="58"/>
        <v>24</v>
      </c>
      <c r="T354" s="99">
        <f t="shared" si="58"/>
        <v>44</v>
      </c>
      <c r="U354" s="99">
        <f t="shared" si="58"/>
        <v>0</v>
      </c>
      <c r="V354" s="99">
        <f t="shared" si="58"/>
        <v>0</v>
      </c>
      <c r="W354" s="99">
        <f t="shared" si="58"/>
        <v>0</v>
      </c>
      <c r="X354" s="99">
        <f t="shared" si="58"/>
        <v>0</v>
      </c>
      <c r="Y354" s="99">
        <f t="shared" si="58"/>
        <v>0</v>
      </c>
      <c r="Z354" s="99">
        <f t="shared" si="58"/>
        <v>0</v>
      </c>
      <c r="AA354" s="99">
        <f t="shared" si="58"/>
        <v>0</v>
      </c>
      <c r="AB354" s="99">
        <f t="shared" si="58"/>
        <v>0</v>
      </c>
      <c r="AC354" s="99">
        <f t="shared" si="58"/>
        <v>0</v>
      </c>
      <c r="AD354" s="99">
        <f t="shared" si="58"/>
        <v>0</v>
      </c>
      <c r="AE354" s="99">
        <f t="shared" si="58"/>
        <v>0</v>
      </c>
      <c r="AF354" s="32"/>
    </row>
    <row r="355" spans="1:32" ht="45.75" customHeight="1" thickBot="1">
      <c r="A355" s="158" t="s">
        <v>107</v>
      </c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9"/>
      <c r="AF355" s="32"/>
    </row>
    <row r="356" spans="1:32" ht="237.75" customHeight="1" thickBot="1">
      <c r="A356" s="61">
        <v>27</v>
      </c>
      <c r="B356" s="103" t="s">
        <v>70</v>
      </c>
      <c r="C356" s="71"/>
      <c r="D356" s="67"/>
      <c r="E356" s="67"/>
      <c r="F356" s="67"/>
      <c r="G356" s="67"/>
      <c r="H356" s="66"/>
      <c r="I356" s="66"/>
      <c r="J356" s="66"/>
      <c r="K356" s="66"/>
      <c r="L356" s="104"/>
      <c r="M356" s="63"/>
      <c r="N356" s="104"/>
      <c r="O356" s="63"/>
      <c r="P356" s="104"/>
      <c r="Q356" s="63">
        <v>160</v>
      </c>
      <c r="R356" s="44"/>
      <c r="S356" s="37"/>
      <c r="T356" s="44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2"/>
    </row>
    <row r="357" spans="1:32" ht="137.25" customHeight="1" thickBot="1">
      <c r="A357" s="61">
        <v>103</v>
      </c>
      <c r="B357" s="98" t="s">
        <v>104</v>
      </c>
      <c r="C357" s="36"/>
      <c r="D357" s="78"/>
      <c r="E357" s="89">
        <v>21.74</v>
      </c>
      <c r="F357" s="78"/>
      <c r="G357" s="78"/>
      <c r="H357" s="78"/>
      <c r="I357" s="135">
        <v>23.48</v>
      </c>
      <c r="J357" s="78"/>
      <c r="K357" s="78"/>
      <c r="L357" s="78"/>
      <c r="M357" s="89">
        <v>0.4</v>
      </c>
      <c r="N357" s="89">
        <v>2.41</v>
      </c>
      <c r="O357" s="89">
        <v>1.3</v>
      </c>
      <c r="P357" s="89">
        <v>0.8</v>
      </c>
      <c r="Q357" s="89">
        <v>12</v>
      </c>
      <c r="R357" s="78"/>
      <c r="S357" s="78"/>
      <c r="T357" s="78"/>
      <c r="U357" s="78"/>
      <c r="V357" s="78"/>
      <c r="W357" s="76"/>
      <c r="X357" s="78"/>
      <c r="Y357" s="78"/>
      <c r="Z357" s="78"/>
      <c r="AA357" s="78"/>
      <c r="AB357" s="78"/>
      <c r="AC357" s="78"/>
      <c r="AD357" s="78"/>
      <c r="AE357" s="108">
        <v>0.584</v>
      </c>
      <c r="AF357" s="32"/>
    </row>
    <row r="358" spans="1:32" ht="57.75" customHeight="1" thickBot="1">
      <c r="A358" s="76"/>
      <c r="B358" s="103" t="s">
        <v>10</v>
      </c>
      <c r="C358" s="107">
        <f>C356+C357</f>
        <v>0</v>
      </c>
      <c r="D358" s="107">
        <f aca="true" t="shared" si="59" ref="D358:AE358">D356+D357</f>
        <v>0</v>
      </c>
      <c r="E358" s="107">
        <f t="shared" si="59"/>
        <v>21.74</v>
      </c>
      <c r="F358" s="107">
        <f t="shared" si="59"/>
        <v>0</v>
      </c>
      <c r="G358" s="107">
        <f t="shared" si="59"/>
        <v>0</v>
      </c>
      <c r="H358" s="107">
        <f t="shared" si="59"/>
        <v>0</v>
      </c>
      <c r="I358" s="107">
        <f t="shared" si="59"/>
        <v>23.48</v>
      </c>
      <c r="J358" s="107">
        <f t="shared" si="59"/>
        <v>0</v>
      </c>
      <c r="K358" s="107">
        <f t="shared" si="59"/>
        <v>0</v>
      </c>
      <c r="L358" s="107">
        <f t="shared" si="59"/>
        <v>0</v>
      </c>
      <c r="M358" s="107">
        <f t="shared" si="59"/>
        <v>0.4</v>
      </c>
      <c r="N358" s="107">
        <f t="shared" si="59"/>
        <v>2.41</v>
      </c>
      <c r="O358" s="107">
        <f t="shared" si="59"/>
        <v>1.3</v>
      </c>
      <c r="P358" s="107">
        <f t="shared" si="59"/>
        <v>0.8</v>
      </c>
      <c r="Q358" s="107">
        <f t="shared" si="59"/>
        <v>172</v>
      </c>
      <c r="R358" s="107">
        <f t="shared" si="59"/>
        <v>0</v>
      </c>
      <c r="S358" s="107">
        <f t="shared" si="59"/>
        <v>0</v>
      </c>
      <c r="T358" s="107">
        <f t="shared" si="59"/>
        <v>0</v>
      </c>
      <c r="U358" s="107">
        <f t="shared" si="59"/>
        <v>0</v>
      </c>
      <c r="V358" s="107">
        <f t="shared" si="59"/>
        <v>0</v>
      </c>
      <c r="W358" s="107">
        <f t="shared" si="59"/>
        <v>0</v>
      </c>
      <c r="X358" s="107">
        <f t="shared" si="59"/>
        <v>0</v>
      </c>
      <c r="Y358" s="107">
        <f t="shared" si="59"/>
        <v>0</v>
      </c>
      <c r="Z358" s="107">
        <f t="shared" si="59"/>
        <v>0</v>
      </c>
      <c r="AA358" s="107">
        <f t="shared" si="59"/>
        <v>0</v>
      </c>
      <c r="AB358" s="107">
        <f t="shared" si="59"/>
        <v>0</v>
      </c>
      <c r="AC358" s="107">
        <f t="shared" si="59"/>
        <v>0</v>
      </c>
      <c r="AD358" s="107">
        <f t="shared" si="59"/>
        <v>0</v>
      </c>
      <c r="AE358" s="107">
        <f t="shared" si="59"/>
        <v>0.584</v>
      </c>
      <c r="AF358" s="32"/>
    </row>
    <row r="359" spans="1:32" ht="51.75" customHeight="1" thickBot="1">
      <c r="A359" s="41"/>
      <c r="B359" s="153" t="s">
        <v>106</v>
      </c>
      <c r="C359" s="156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7"/>
      <c r="AF359" s="32"/>
    </row>
    <row r="360" spans="1:32" ht="93" customHeight="1" thickBot="1">
      <c r="A360" s="100">
        <v>5</v>
      </c>
      <c r="B360" s="103" t="s">
        <v>112</v>
      </c>
      <c r="C360" s="62"/>
      <c r="D360" s="66"/>
      <c r="E360" s="66"/>
      <c r="F360" s="66"/>
      <c r="G360" s="66"/>
      <c r="H360" s="66"/>
      <c r="I360" s="90">
        <v>30.265</v>
      </c>
      <c r="J360" s="66"/>
      <c r="K360" s="66"/>
      <c r="L360" s="104"/>
      <c r="M360" s="63"/>
      <c r="N360" s="104"/>
      <c r="O360" s="63">
        <v>3</v>
      </c>
      <c r="P360" s="104"/>
      <c r="Q360" s="37"/>
      <c r="R360" s="44"/>
      <c r="S360" s="37"/>
      <c r="T360" s="44"/>
      <c r="U360" s="37"/>
      <c r="V360" s="44"/>
      <c r="W360" s="37"/>
      <c r="X360" s="44"/>
      <c r="Y360" s="37"/>
      <c r="Z360" s="43"/>
      <c r="AA360" s="43"/>
      <c r="AB360" s="43"/>
      <c r="AC360" s="43"/>
      <c r="AD360" s="43"/>
      <c r="AE360" s="37"/>
      <c r="AF360" s="32"/>
    </row>
    <row r="361" spans="1:32" ht="90.75" customHeight="1" thickBot="1">
      <c r="A361" s="100">
        <v>104</v>
      </c>
      <c r="B361" s="101" t="s">
        <v>153</v>
      </c>
      <c r="C361" s="36"/>
      <c r="D361" s="43"/>
      <c r="E361" s="66">
        <v>6</v>
      </c>
      <c r="F361" s="43"/>
      <c r="G361" s="37"/>
      <c r="H361" s="63">
        <v>124</v>
      </c>
      <c r="I361" s="63">
        <v>28</v>
      </c>
      <c r="J361" s="37"/>
      <c r="K361" s="37"/>
      <c r="L361" s="37"/>
      <c r="M361" s="37"/>
      <c r="N361" s="63">
        <v>3.8</v>
      </c>
      <c r="O361" s="37"/>
      <c r="P361" s="63">
        <v>12</v>
      </c>
      <c r="Q361" s="63">
        <v>9</v>
      </c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2"/>
    </row>
    <row r="362" spans="1:32" ht="51" customHeight="1" thickBot="1">
      <c r="A362" s="61">
        <v>14</v>
      </c>
      <c r="B362" s="101" t="s">
        <v>118</v>
      </c>
      <c r="C362" s="36"/>
      <c r="D362" s="43"/>
      <c r="E362" s="66"/>
      <c r="F362" s="43"/>
      <c r="G362" s="37"/>
      <c r="H362" s="63"/>
      <c r="I362" s="63"/>
      <c r="J362" s="37"/>
      <c r="K362" s="37"/>
      <c r="L362" s="37"/>
      <c r="M362" s="37"/>
      <c r="N362" s="63"/>
      <c r="O362" s="37"/>
      <c r="P362" s="63">
        <v>40</v>
      </c>
      <c r="Q362" s="63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2"/>
    </row>
    <row r="363" spans="1:32" ht="45.75" thickBot="1">
      <c r="A363" s="61">
        <v>37</v>
      </c>
      <c r="B363" s="101" t="s">
        <v>122</v>
      </c>
      <c r="C363" s="71"/>
      <c r="D363" s="66"/>
      <c r="E363" s="66"/>
      <c r="F363" s="66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>
        <v>150</v>
      </c>
      <c r="AB363" s="37"/>
      <c r="AC363" s="37"/>
      <c r="AD363" s="37"/>
      <c r="AE363" s="37"/>
      <c r="AF363" s="32"/>
    </row>
    <row r="364" spans="1:32" ht="45.75" thickBot="1">
      <c r="A364" s="61">
        <v>105</v>
      </c>
      <c r="B364" s="101" t="s">
        <v>9</v>
      </c>
      <c r="C364" s="63">
        <v>40</v>
      </c>
      <c r="D364" s="43"/>
      <c r="E364" s="43"/>
      <c r="F364" s="43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2"/>
    </row>
    <row r="365" spans="1:32" ht="45.75" thickBot="1">
      <c r="A365" s="76"/>
      <c r="B365" s="101" t="s">
        <v>10</v>
      </c>
      <c r="C365" s="107">
        <f>C360+C361+C362+C363+C364</f>
        <v>40</v>
      </c>
      <c r="D365" s="107">
        <f aca="true" t="shared" si="60" ref="D365:AE365">D360+D361+D362+D363+D364</f>
        <v>0</v>
      </c>
      <c r="E365" s="107">
        <f t="shared" si="60"/>
        <v>6</v>
      </c>
      <c r="F365" s="107">
        <f t="shared" si="60"/>
        <v>0</v>
      </c>
      <c r="G365" s="107">
        <f t="shared" si="60"/>
        <v>0</v>
      </c>
      <c r="H365" s="107">
        <f t="shared" si="60"/>
        <v>124</v>
      </c>
      <c r="I365" s="107">
        <f t="shared" si="60"/>
        <v>58.265</v>
      </c>
      <c r="J365" s="107">
        <f t="shared" si="60"/>
        <v>0</v>
      </c>
      <c r="K365" s="107">
        <f t="shared" si="60"/>
        <v>0</v>
      </c>
      <c r="L365" s="107">
        <f t="shared" si="60"/>
        <v>0</v>
      </c>
      <c r="M365" s="107">
        <f t="shared" si="60"/>
        <v>0</v>
      </c>
      <c r="N365" s="107">
        <f t="shared" si="60"/>
        <v>3.8</v>
      </c>
      <c r="O365" s="107">
        <f t="shared" si="60"/>
        <v>3</v>
      </c>
      <c r="P365" s="107">
        <f t="shared" si="60"/>
        <v>52</v>
      </c>
      <c r="Q365" s="107">
        <f t="shared" si="60"/>
        <v>9</v>
      </c>
      <c r="R365" s="107">
        <f t="shared" si="60"/>
        <v>0</v>
      </c>
      <c r="S365" s="107">
        <f t="shared" si="60"/>
        <v>0</v>
      </c>
      <c r="T365" s="107">
        <f t="shared" si="60"/>
        <v>0</v>
      </c>
      <c r="U365" s="107">
        <f t="shared" si="60"/>
        <v>0</v>
      </c>
      <c r="V365" s="107">
        <f t="shared" si="60"/>
        <v>0</v>
      </c>
      <c r="W365" s="107">
        <f t="shared" si="60"/>
        <v>0</v>
      </c>
      <c r="X365" s="107">
        <f t="shared" si="60"/>
        <v>0</v>
      </c>
      <c r="Y365" s="107">
        <f t="shared" si="60"/>
        <v>0</v>
      </c>
      <c r="Z365" s="107">
        <f t="shared" si="60"/>
        <v>0</v>
      </c>
      <c r="AA365" s="107">
        <f t="shared" si="60"/>
        <v>150</v>
      </c>
      <c r="AB365" s="107">
        <f t="shared" si="60"/>
        <v>0</v>
      </c>
      <c r="AC365" s="107">
        <f t="shared" si="60"/>
        <v>0</v>
      </c>
      <c r="AD365" s="107">
        <f t="shared" si="60"/>
        <v>0</v>
      </c>
      <c r="AE365" s="107">
        <f t="shared" si="60"/>
        <v>0</v>
      </c>
      <c r="AF365" s="32"/>
    </row>
    <row r="366" spans="1:32" ht="135.75" thickBot="1">
      <c r="A366" s="76"/>
      <c r="B366" s="101" t="s">
        <v>67</v>
      </c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63">
        <v>2.85</v>
      </c>
      <c r="Z366" s="37"/>
      <c r="AA366" s="37"/>
      <c r="AB366" s="37"/>
      <c r="AC366" s="37"/>
      <c r="AD366" s="37"/>
      <c r="AE366" s="37"/>
      <c r="AF366" s="32"/>
    </row>
    <row r="367" spans="1:33" s="23" customFormat="1" ht="45.75" thickBot="1">
      <c r="A367" s="76"/>
      <c r="B367" s="101" t="s">
        <v>5</v>
      </c>
      <c r="C367" s="45">
        <f aca="true" t="shared" si="61" ref="C367:X367">C341+C344+C354+C358+C365</f>
        <v>79.5</v>
      </c>
      <c r="D367" s="45">
        <f t="shared" si="61"/>
        <v>25</v>
      </c>
      <c r="E367" s="45">
        <f t="shared" si="61"/>
        <v>33.4</v>
      </c>
      <c r="F367" s="82">
        <f t="shared" si="61"/>
        <v>4.75</v>
      </c>
      <c r="G367" s="45">
        <f t="shared" si="61"/>
        <v>8</v>
      </c>
      <c r="H367" s="45">
        <f t="shared" si="61"/>
        <v>244.4</v>
      </c>
      <c r="I367" s="82">
        <f t="shared" si="61"/>
        <v>137.79500000000002</v>
      </c>
      <c r="J367" s="45">
        <f t="shared" si="61"/>
        <v>120.5</v>
      </c>
      <c r="K367" s="45">
        <f t="shared" si="61"/>
        <v>0</v>
      </c>
      <c r="L367" s="45">
        <f t="shared" si="61"/>
        <v>0</v>
      </c>
      <c r="M367" s="45">
        <f t="shared" si="61"/>
        <v>17.5</v>
      </c>
      <c r="N367" s="45">
        <f t="shared" si="61"/>
        <v>14.399999999999999</v>
      </c>
      <c r="O367" s="45">
        <f t="shared" si="61"/>
        <v>8.8</v>
      </c>
      <c r="P367" s="45">
        <f t="shared" si="61"/>
        <v>56.8</v>
      </c>
      <c r="Q367" s="45">
        <f t="shared" si="61"/>
        <v>439.04</v>
      </c>
      <c r="R367" s="45">
        <f t="shared" si="61"/>
        <v>0</v>
      </c>
      <c r="S367" s="45">
        <f t="shared" si="61"/>
        <v>24</v>
      </c>
      <c r="T367" s="45">
        <f t="shared" si="61"/>
        <v>44</v>
      </c>
      <c r="U367" s="45">
        <f t="shared" si="61"/>
        <v>0</v>
      </c>
      <c r="V367" s="45">
        <f t="shared" si="61"/>
        <v>8</v>
      </c>
      <c r="W367" s="45">
        <f t="shared" si="61"/>
        <v>0</v>
      </c>
      <c r="X367" s="45">
        <f t="shared" si="61"/>
        <v>1.64</v>
      </c>
      <c r="Y367" s="45">
        <f>Y366</f>
        <v>2.85</v>
      </c>
      <c r="Z367" s="45">
        <f aca="true" t="shared" si="62" ref="Z367:AE367">Z341+Z344+Z354+Z358+Z365</f>
        <v>0</v>
      </c>
      <c r="AA367" s="45">
        <f t="shared" si="62"/>
        <v>150</v>
      </c>
      <c r="AB367" s="45">
        <f t="shared" si="62"/>
        <v>0</v>
      </c>
      <c r="AC367" s="45">
        <f t="shared" si="62"/>
        <v>0</v>
      </c>
      <c r="AD367" s="45">
        <f t="shared" si="62"/>
        <v>0</v>
      </c>
      <c r="AE367" s="82">
        <f t="shared" si="62"/>
        <v>0.584</v>
      </c>
      <c r="AF367" s="32"/>
      <c r="AG367" s="21"/>
    </row>
    <row r="368" spans="1:32" ht="37.5" customHeight="1">
      <c r="A368" s="175"/>
      <c r="B368" s="176"/>
      <c r="C368" s="164" t="s">
        <v>9</v>
      </c>
      <c r="D368" s="166" t="s">
        <v>2</v>
      </c>
      <c r="E368" s="166" t="s">
        <v>24</v>
      </c>
      <c r="F368" s="166" t="s">
        <v>25</v>
      </c>
      <c r="G368" s="166" t="s">
        <v>58</v>
      </c>
      <c r="H368" s="168" t="s">
        <v>117</v>
      </c>
      <c r="I368" s="168" t="s">
        <v>28</v>
      </c>
      <c r="J368" s="168" t="s">
        <v>29</v>
      </c>
      <c r="K368" s="168" t="s">
        <v>30</v>
      </c>
      <c r="L368" s="168" t="s">
        <v>31</v>
      </c>
      <c r="M368" s="168" t="s">
        <v>32</v>
      </c>
      <c r="N368" s="168" t="s">
        <v>33</v>
      </c>
      <c r="O368" s="168" t="s">
        <v>34</v>
      </c>
      <c r="P368" s="168" t="s">
        <v>35</v>
      </c>
      <c r="Q368" s="168" t="s">
        <v>36</v>
      </c>
      <c r="R368" s="168" t="s">
        <v>37</v>
      </c>
      <c r="S368" s="168" t="s">
        <v>38</v>
      </c>
      <c r="T368" s="168" t="s">
        <v>39</v>
      </c>
      <c r="U368" s="168" t="s">
        <v>40</v>
      </c>
      <c r="V368" s="168" t="s">
        <v>41</v>
      </c>
      <c r="W368" s="168" t="s">
        <v>48</v>
      </c>
      <c r="X368" s="168" t="s">
        <v>54</v>
      </c>
      <c r="Y368" s="168" t="s">
        <v>68</v>
      </c>
      <c r="Z368" s="64"/>
      <c r="AA368" s="64"/>
      <c r="AB368" s="64"/>
      <c r="AC368" s="64"/>
      <c r="AD368" s="64"/>
      <c r="AE368" s="34"/>
      <c r="AF368" s="32"/>
    </row>
    <row r="369" spans="1:32" ht="263.25" customHeight="1" thickBot="1">
      <c r="A369" s="177"/>
      <c r="B369" s="178"/>
      <c r="C369" s="165"/>
      <c r="D369" s="167"/>
      <c r="E369" s="167"/>
      <c r="F369" s="167"/>
      <c r="G369" s="167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65" t="s">
        <v>55</v>
      </c>
      <c r="AA369" s="65" t="s">
        <v>56</v>
      </c>
      <c r="AB369" s="65" t="s">
        <v>59</v>
      </c>
      <c r="AC369" s="65" t="s">
        <v>60</v>
      </c>
      <c r="AD369" s="65" t="s">
        <v>125</v>
      </c>
      <c r="AE369" s="65" t="s">
        <v>45</v>
      </c>
      <c r="AF369" s="32"/>
    </row>
    <row r="370" spans="1:32" ht="45.75" thickBot="1">
      <c r="A370" s="171">
        <v>2</v>
      </c>
      <c r="B370" s="173"/>
      <c r="C370" s="71" t="s">
        <v>61</v>
      </c>
      <c r="D370" s="109">
        <v>4</v>
      </c>
      <c r="E370" s="62">
        <v>5</v>
      </c>
      <c r="F370" s="62">
        <v>6</v>
      </c>
      <c r="G370" s="62">
        <v>7</v>
      </c>
      <c r="H370" s="71" t="s">
        <v>50</v>
      </c>
      <c r="I370" s="109">
        <v>9</v>
      </c>
      <c r="J370" s="62">
        <v>10</v>
      </c>
      <c r="K370" s="62">
        <v>11</v>
      </c>
      <c r="L370" s="62">
        <v>12</v>
      </c>
      <c r="M370" s="62">
        <v>13</v>
      </c>
      <c r="N370" s="110">
        <v>14</v>
      </c>
      <c r="O370" s="62">
        <v>15</v>
      </c>
      <c r="P370" s="110">
        <v>16</v>
      </c>
      <c r="Q370" s="62">
        <v>17</v>
      </c>
      <c r="R370" s="110">
        <v>18</v>
      </c>
      <c r="S370" s="62">
        <v>19</v>
      </c>
      <c r="T370" s="110">
        <v>20</v>
      </c>
      <c r="U370" s="62">
        <v>21</v>
      </c>
      <c r="V370" s="110">
        <v>22</v>
      </c>
      <c r="W370" s="62">
        <v>23</v>
      </c>
      <c r="X370" s="110">
        <v>24</v>
      </c>
      <c r="Y370" s="62">
        <v>25</v>
      </c>
      <c r="Z370" s="111">
        <v>26</v>
      </c>
      <c r="AA370" s="111">
        <v>27</v>
      </c>
      <c r="AB370" s="111">
        <v>28</v>
      </c>
      <c r="AC370" s="111">
        <v>29</v>
      </c>
      <c r="AD370" s="111">
        <v>30</v>
      </c>
      <c r="AE370" s="62">
        <v>31</v>
      </c>
      <c r="AF370" s="32"/>
    </row>
    <row r="371" spans="1:32" ht="45.75" thickBot="1">
      <c r="A371" s="181" t="s">
        <v>13</v>
      </c>
      <c r="B371" s="182"/>
      <c r="C371" s="108">
        <f aca="true" t="shared" si="63" ref="C371:AE371">C36+C73+C110+C146+C183+C220+C257+C294+C331+C367</f>
        <v>570</v>
      </c>
      <c r="D371" s="108">
        <f t="shared" si="63"/>
        <v>380</v>
      </c>
      <c r="E371" s="108">
        <f t="shared" si="63"/>
        <v>237.50000000000003</v>
      </c>
      <c r="F371" s="108">
        <f t="shared" si="63"/>
        <v>19</v>
      </c>
      <c r="G371" s="108">
        <f t="shared" si="63"/>
        <v>285</v>
      </c>
      <c r="H371" s="108">
        <f t="shared" si="63"/>
        <v>1140.0000000000002</v>
      </c>
      <c r="I371" s="108">
        <f t="shared" si="63"/>
        <v>1710</v>
      </c>
      <c r="J371" s="108">
        <f t="shared" si="63"/>
        <v>902.5</v>
      </c>
      <c r="K371" s="108">
        <f t="shared" si="63"/>
        <v>85.5</v>
      </c>
      <c r="L371" s="108">
        <f t="shared" si="63"/>
        <v>114</v>
      </c>
      <c r="M371" s="108">
        <f t="shared" si="63"/>
        <v>237.5</v>
      </c>
      <c r="N371" s="108">
        <f t="shared" si="63"/>
        <v>171.00000000000003</v>
      </c>
      <c r="O371" s="108">
        <f t="shared" si="63"/>
        <v>85.5</v>
      </c>
      <c r="P371" s="108">
        <f t="shared" si="63"/>
        <v>380</v>
      </c>
      <c r="Q371" s="108">
        <f t="shared" si="63"/>
        <v>3705</v>
      </c>
      <c r="R371" s="108">
        <f t="shared" si="63"/>
        <v>285</v>
      </c>
      <c r="S371" s="108">
        <f t="shared" si="63"/>
        <v>475</v>
      </c>
      <c r="T371" s="108">
        <f t="shared" si="63"/>
        <v>304</v>
      </c>
      <c r="U371" s="108">
        <f t="shared" si="63"/>
        <v>85.5</v>
      </c>
      <c r="V371" s="108">
        <f t="shared" si="63"/>
        <v>38</v>
      </c>
      <c r="W371" s="108">
        <f t="shared" si="63"/>
        <v>4.749999999999999</v>
      </c>
      <c r="X371" s="108">
        <f t="shared" si="63"/>
        <v>9.5</v>
      </c>
      <c r="Y371" s="108">
        <f t="shared" si="63"/>
        <v>28.500000000000007</v>
      </c>
      <c r="Z371" s="108">
        <f t="shared" si="63"/>
        <v>4.75</v>
      </c>
      <c r="AA371" s="108">
        <f t="shared" si="63"/>
        <v>950</v>
      </c>
      <c r="AB371" s="108">
        <f t="shared" si="63"/>
        <v>76</v>
      </c>
      <c r="AC371" s="108">
        <f t="shared" si="63"/>
        <v>190</v>
      </c>
      <c r="AD371" s="108">
        <f t="shared" si="63"/>
        <v>190</v>
      </c>
      <c r="AE371" s="108">
        <f t="shared" si="63"/>
        <v>3.8000000000000003</v>
      </c>
      <c r="AF371" s="32"/>
    </row>
    <row r="372" spans="1:32" ht="114" customHeight="1" thickBot="1">
      <c r="A372" s="181" t="s">
        <v>51</v>
      </c>
      <c r="B372" s="182"/>
      <c r="C372" s="108">
        <f>C371/10</f>
        <v>57</v>
      </c>
      <c r="D372" s="108">
        <f aca="true" t="shared" si="64" ref="D372:AE372">D371/10</f>
        <v>38</v>
      </c>
      <c r="E372" s="108">
        <f t="shared" si="64"/>
        <v>23.750000000000004</v>
      </c>
      <c r="F372" s="108">
        <f t="shared" si="64"/>
        <v>1.9</v>
      </c>
      <c r="G372" s="108">
        <f t="shared" si="64"/>
        <v>28.5</v>
      </c>
      <c r="H372" s="108">
        <f t="shared" si="64"/>
        <v>114.00000000000003</v>
      </c>
      <c r="I372" s="108">
        <f t="shared" si="64"/>
        <v>171</v>
      </c>
      <c r="J372" s="108">
        <f t="shared" si="64"/>
        <v>90.25</v>
      </c>
      <c r="K372" s="108">
        <f t="shared" si="64"/>
        <v>8.55</v>
      </c>
      <c r="L372" s="108">
        <f t="shared" si="64"/>
        <v>11.4</v>
      </c>
      <c r="M372" s="108">
        <f t="shared" si="64"/>
        <v>23.75</v>
      </c>
      <c r="N372" s="108">
        <f t="shared" si="64"/>
        <v>17.1</v>
      </c>
      <c r="O372" s="108">
        <f t="shared" si="64"/>
        <v>8.55</v>
      </c>
      <c r="P372" s="108">
        <f t="shared" si="64"/>
        <v>38</v>
      </c>
      <c r="Q372" s="108">
        <f t="shared" si="64"/>
        <v>370.5</v>
      </c>
      <c r="R372" s="108">
        <f t="shared" si="64"/>
        <v>28.5</v>
      </c>
      <c r="S372" s="108">
        <f t="shared" si="64"/>
        <v>47.5</v>
      </c>
      <c r="T372" s="108">
        <f t="shared" si="64"/>
        <v>30.4</v>
      </c>
      <c r="U372" s="108">
        <f t="shared" si="64"/>
        <v>8.55</v>
      </c>
      <c r="V372" s="108">
        <f t="shared" si="64"/>
        <v>3.8</v>
      </c>
      <c r="W372" s="108">
        <f t="shared" si="64"/>
        <v>0.4749999999999999</v>
      </c>
      <c r="X372" s="108">
        <f t="shared" si="64"/>
        <v>0.95</v>
      </c>
      <c r="Y372" s="108">
        <f t="shared" si="64"/>
        <v>2.8500000000000005</v>
      </c>
      <c r="Z372" s="108">
        <f t="shared" si="64"/>
        <v>0.475</v>
      </c>
      <c r="AA372" s="108">
        <f t="shared" si="64"/>
        <v>95</v>
      </c>
      <c r="AB372" s="108">
        <f t="shared" si="64"/>
        <v>7.6</v>
      </c>
      <c r="AC372" s="108">
        <f t="shared" si="64"/>
        <v>19</v>
      </c>
      <c r="AD372" s="108">
        <f t="shared" si="64"/>
        <v>19</v>
      </c>
      <c r="AE372" s="108">
        <f t="shared" si="64"/>
        <v>0.38</v>
      </c>
      <c r="AF372" s="32"/>
    </row>
    <row r="373" spans="1:32" ht="229.5" customHeight="1" thickBot="1">
      <c r="A373" s="181" t="s">
        <v>154</v>
      </c>
      <c r="B373" s="182"/>
      <c r="C373" s="63">
        <v>57</v>
      </c>
      <c r="D373" s="67">
        <v>38</v>
      </c>
      <c r="E373" s="67">
        <v>23.75</v>
      </c>
      <c r="F373" s="67">
        <v>1.9</v>
      </c>
      <c r="G373" s="67">
        <v>28.5</v>
      </c>
      <c r="H373" s="83" t="s">
        <v>156</v>
      </c>
      <c r="I373" s="83" t="s">
        <v>157</v>
      </c>
      <c r="J373" s="71" t="s">
        <v>158</v>
      </c>
      <c r="K373" s="66">
        <v>8.55</v>
      </c>
      <c r="L373" s="66">
        <v>11.4</v>
      </c>
      <c r="M373" s="66">
        <v>23.75</v>
      </c>
      <c r="N373" s="66">
        <v>17.1</v>
      </c>
      <c r="O373" s="66">
        <v>8.55</v>
      </c>
      <c r="P373" s="66">
        <v>38</v>
      </c>
      <c r="Q373" s="66">
        <v>370.5</v>
      </c>
      <c r="R373" s="66">
        <v>28.5</v>
      </c>
      <c r="S373" s="63">
        <v>47.5</v>
      </c>
      <c r="T373" s="71" t="s">
        <v>159</v>
      </c>
      <c r="U373" s="66">
        <v>8.55</v>
      </c>
      <c r="V373" s="63">
        <v>3.8</v>
      </c>
      <c r="W373" s="90">
        <v>0.475</v>
      </c>
      <c r="X373" s="66">
        <v>0.95</v>
      </c>
      <c r="Y373" s="66">
        <v>2.85</v>
      </c>
      <c r="Z373" s="90">
        <v>0.475</v>
      </c>
      <c r="AA373" s="66">
        <v>95</v>
      </c>
      <c r="AB373" s="66">
        <v>7.6</v>
      </c>
      <c r="AC373" s="63">
        <v>19</v>
      </c>
      <c r="AD373" s="63">
        <v>19</v>
      </c>
      <c r="AE373" s="91">
        <v>0.38</v>
      </c>
      <c r="AF373" s="32"/>
    </row>
    <row r="374" spans="1:32" ht="113.25" customHeight="1">
      <c r="A374" s="183" t="s">
        <v>52</v>
      </c>
      <c r="B374" s="184"/>
      <c r="C374" s="134">
        <f>C372*100/C373</f>
        <v>100</v>
      </c>
      <c r="D374" s="134">
        <v>100</v>
      </c>
      <c r="E374" s="134">
        <f aca="true" t="shared" si="65" ref="E374:L374">E372*100/E373</f>
        <v>100.00000000000001</v>
      </c>
      <c r="F374" s="134">
        <f t="shared" si="65"/>
        <v>100</v>
      </c>
      <c r="G374" s="134">
        <f t="shared" si="65"/>
        <v>100</v>
      </c>
      <c r="H374" s="134">
        <f t="shared" si="65"/>
        <v>100.00000000000003</v>
      </c>
      <c r="I374" s="134">
        <f t="shared" si="65"/>
        <v>100</v>
      </c>
      <c r="J374" s="134">
        <f t="shared" si="65"/>
        <v>100</v>
      </c>
      <c r="K374" s="134">
        <f t="shared" si="65"/>
        <v>100</v>
      </c>
      <c r="L374" s="134">
        <f t="shared" si="65"/>
        <v>100</v>
      </c>
      <c r="M374" s="134">
        <v>100</v>
      </c>
      <c r="N374" s="134">
        <v>100</v>
      </c>
      <c r="O374" s="136">
        <v>100</v>
      </c>
      <c r="P374" s="134">
        <f aca="true" t="shared" si="66" ref="P374:V374">P372*100/P373</f>
        <v>100</v>
      </c>
      <c r="Q374" s="134">
        <f t="shared" si="66"/>
        <v>100</v>
      </c>
      <c r="R374" s="134">
        <f t="shared" si="66"/>
        <v>100</v>
      </c>
      <c r="S374" s="134">
        <f t="shared" si="66"/>
        <v>100</v>
      </c>
      <c r="T374" s="134">
        <f t="shared" si="66"/>
        <v>100</v>
      </c>
      <c r="U374" s="134">
        <f t="shared" si="66"/>
        <v>100</v>
      </c>
      <c r="V374" s="134">
        <f t="shared" si="66"/>
        <v>100</v>
      </c>
      <c r="W374" s="134">
        <f>W372*100/W373</f>
        <v>99.99999999999999</v>
      </c>
      <c r="X374" s="134">
        <f>X372*100/X373</f>
        <v>100</v>
      </c>
      <c r="Y374" s="134">
        <v>100</v>
      </c>
      <c r="Z374" s="134">
        <v>100</v>
      </c>
      <c r="AA374" s="134">
        <v>100</v>
      </c>
      <c r="AB374" s="134">
        <v>100</v>
      </c>
      <c r="AC374" s="134">
        <v>100</v>
      </c>
      <c r="AD374" s="134">
        <v>100</v>
      </c>
      <c r="AE374" s="134">
        <v>100</v>
      </c>
      <c r="AF374" s="32"/>
    </row>
    <row r="394" ht="39" thickBot="1">
      <c r="AF394" s="24"/>
    </row>
    <row r="395" spans="2:33" s="26" customFormat="1" ht="37.5">
      <c r="B395" s="21"/>
      <c r="C395" s="22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</row>
    <row r="408" ht="37.5">
      <c r="AF408" s="23"/>
    </row>
    <row r="414" ht="37.5">
      <c r="AH414" s="27"/>
    </row>
    <row r="418" spans="1:35" s="23" customFormat="1" ht="37.5">
      <c r="A418" s="26"/>
      <c r="B418" s="21"/>
      <c r="C418" s="2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</row>
    <row r="426" ht="37.5">
      <c r="AG426" s="23"/>
    </row>
    <row r="455" spans="34:35" ht="37.5">
      <c r="AH455" s="23"/>
      <c r="AI455" s="23"/>
    </row>
    <row r="482" spans="1:35" s="23" customFormat="1" ht="37.5">
      <c r="A482" s="26"/>
      <c r="B482" s="21"/>
      <c r="C482" s="2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</row>
  </sheetData>
  <sheetProtection/>
  <mergeCells count="350">
    <mergeCell ref="A305:AE305"/>
    <mergeCell ref="A322:AE322"/>
    <mergeCell ref="A342:AD342"/>
    <mergeCell ref="B359:AE359"/>
    <mergeCell ref="A194:AE194"/>
    <mergeCell ref="A210:AE210"/>
    <mergeCell ref="A231:AE231"/>
    <mergeCell ref="A248:AE248"/>
    <mergeCell ref="A268:AE268"/>
    <mergeCell ref="A285:AE285"/>
    <mergeCell ref="A28:AE28"/>
    <mergeCell ref="A64:AE64"/>
    <mergeCell ref="A100:AE100"/>
    <mergeCell ref="A137:AE137"/>
    <mergeCell ref="A175:AE175"/>
    <mergeCell ref="A161:AE161"/>
    <mergeCell ref="X149:X150"/>
    <mergeCell ref="Q149:Q150"/>
    <mergeCell ref="R149:R150"/>
    <mergeCell ref="T149:T150"/>
    <mergeCell ref="B2:AE2"/>
    <mergeCell ref="A373:B373"/>
    <mergeCell ref="A374:B374"/>
    <mergeCell ref="A370:B370"/>
    <mergeCell ref="A371:B371"/>
    <mergeCell ref="A372:B372"/>
    <mergeCell ref="V368:V369"/>
    <mergeCell ref="W368:W369"/>
    <mergeCell ref="X368:X369"/>
    <mergeCell ref="Q368:Q369"/>
    <mergeCell ref="Y368:Y369"/>
    <mergeCell ref="R368:R369"/>
    <mergeCell ref="S368:S369"/>
    <mergeCell ref="T368:T369"/>
    <mergeCell ref="U368:U369"/>
    <mergeCell ref="K368:K369"/>
    <mergeCell ref="L368:L369"/>
    <mergeCell ref="M368:M369"/>
    <mergeCell ref="N368:N369"/>
    <mergeCell ref="O368:O369"/>
    <mergeCell ref="P368:P369"/>
    <mergeCell ref="A355:AE355"/>
    <mergeCell ref="A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A337:AE337"/>
    <mergeCell ref="A345:AE345"/>
    <mergeCell ref="U334:U335"/>
    <mergeCell ref="V334:V335"/>
    <mergeCell ref="W334:W335"/>
    <mergeCell ref="X334:X335"/>
    <mergeCell ref="Q334:Q335"/>
    <mergeCell ref="R334:R335"/>
    <mergeCell ref="S334:S335"/>
    <mergeCell ref="G334:G335"/>
    <mergeCell ref="H334:H335"/>
    <mergeCell ref="I334:I335"/>
    <mergeCell ref="J334:J335"/>
    <mergeCell ref="K334:K335"/>
    <mergeCell ref="Y334:Y335"/>
    <mergeCell ref="A334:A335"/>
    <mergeCell ref="B334:B335"/>
    <mergeCell ref="C334:C335"/>
    <mergeCell ref="D334:D335"/>
    <mergeCell ref="E334:E335"/>
    <mergeCell ref="T334:T335"/>
    <mergeCell ref="M334:M335"/>
    <mergeCell ref="N334:N335"/>
    <mergeCell ref="O334:O335"/>
    <mergeCell ref="P334:P335"/>
    <mergeCell ref="Y297:Y298"/>
    <mergeCell ref="A300:AE300"/>
    <mergeCell ref="A308:AE308"/>
    <mergeCell ref="U297:U298"/>
    <mergeCell ref="V297:V298"/>
    <mergeCell ref="W297:W298"/>
    <mergeCell ref="X297:X298"/>
    <mergeCell ref="Q297:Q298"/>
    <mergeCell ref="R297:R298"/>
    <mergeCell ref="T297:T298"/>
    <mergeCell ref="M297:M298"/>
    <mergeCell ref="N297:N298"/>
    <mergeCell ref="O297:O298"/>
    <mergeCell ref="P297:P298"/>
    <mergeCell ref="S297:S298"/>
    <mergeCell ref="F334:F335"/>
    <mergeCell ref="L334:L335"/>
    <mergeCell ref="A318:AE318"/>
    <mergeCell ref="A332:AE332"/>
    <mergeCell ref="A333:AE333"/>
    <mergeCell ref="H297:H298"/>
    <mergeCell ref="I297:I298"/>
    <mergeCell ref="J297:J298"/>
    <mergeCell ref="K297:K298"/>
    <mergeCell ref="L297:L298"/>
    <mergeCell ref="A281:AE281"/>
    <mergeCell ref="A295:AE295"/>
    <mergeCell ref="A296:AE296"/>
    <mergeCell ref="A297:A298"/>
    <mergeCell ref="B297:B298"/>
    <mergeCell ref="C297:C298"/>
    <mergeCell ref="D297:D298"/>
    <mergeCell ref="E297:E298"/>
    <mergeCell ref="F297:F298"/>
    <mergeCell ref="G297:G298"/>
    <mergeCell ref="Y260:Y261"/>
    <mergeCell ref="A263:AE263"/>
    <mergeCell ref="A271:AE271"/>
    <mergeCell ref="U260:U261"/>
    <mergeCell ref="V260:V261"/>
    <mergeCell ref="W260:W261"/>
    <mergeCell ref="X260:X261"/>
    <mergeCell ref="Q260:Q261"/>
    <mergeCell ref="R260:R261"/>
    <mergeCell ref="S260:S261"/>
    <mergeCell ref="T260:T261"/>
    <mergeCell ref="N260:N261"/>
    <mergeCell ref="O260:O261"/>
    <mergeCell ref="P260:P261"/>
    <mergeCell ref="G260:G261"/>
    <mergeCell ref="H260:H261"/>
    <mergeCell ref="I260:I261"/>
    <mergeCell ref="J260:J261"/>
    <mergeCell ref="K260:K261"/>
    <mergeCell ref="L260:L261"/>
    <mergeCell ref="A244:AE244"/>
    <mergeCell ref="A258:AE258"/>
    <mergeCell ref="A259:AE259"/>
    <mergeCell ref="A260:A261"/>
    <mergeCell ref="B260:B261"/>
    <mergeCell ref="C260:C261"/>
    <mergeCell ref="D260:D261"/>
    <mergeCell ref="E260:E261"/>
    <mergeCell ref="F260:F261"/>
    <mergeCell ref="M260:M261"/>
    <mergeCell ref="Y223:Y224"/>
    <mergeCell ref="A226:AE226"/>
    <mergeCell ref="A234:AE234"/>
    <mergeCell ref="U223:U224"/>
    <mergeCell ref="V223:V224"/>
    <mergeCell ref="W223:W224"/>
    <mergeCell ref="X223:X224"/>
    <mergeCell ref="Q223:Q224"/>
    <mergeCell ref="R223:R224"/>
    <mergeCell ref="S223:S224"/>
    <mergeCell ref="T223:T224"/>
    <mergeCell ref="M223:M224"/>
    <mergeCell ref="N223:N224"/>
    <mergeCell ref="O223:O224"/>
    <mergeCell ref="P223:P224"/>
    <mergeCell ref="G223:G224"/>
    <mergeCell ref="H223:H224"/>
    <mergeCell ref="I223:I224"/>
    <mergeCell ref="J223:J224"/>
    <mergeCell ref="K223:K224"/>
    <mergeCell ref="L223:L224"/>
    <mergeCell ref="A206:AE206"/>
    <mergeCell ref="A221:AE221"/>
    <mergeCell ref="A222:AE222"/>
    <mergeCell ref="A223:A224"/>
    <mergeCell ref="B223:B224"/>
    <mergeCell ref="C223:C224"/>
    <mergeCell ref="D223:D224"/>
    <mergeCell ref="E223:E224"/>
    <mergeCell ref="F223:F224"/>
    <mergeCell ref="A189:AE189"/>
    <mergeCell ref="A197:AE197"/>
    <mergeCell ref="U186:U187"/>
    <mergeCell ref="V186:V187"/>
    <mergeCell ref="W186:W187"/>
    <mergeCell ref="X186:X187"/>
    <mergeCell ref="Q186:Q187"/>
    <mergeCell ref="R186:R187"/>
    <mergeCell ref="S186:S187"/>
    <mergeCell ref="G186:G187"/>
    <mergeCell ref="H186:H187"/>
    <mergeCell ref="I186:I187"/>
    <mergeCell ref="J186:J187"/>
    <mergeCell ref="K186:K187"/>
    <mergeCell ref="Y186:Y187"/>
    <mergeCell ref="A186:A187"/>
    <mergeCell ref="B186:B187"/>
    <mergeCell ref="C186:C187"/>
    <mergeCell ref="D186:D187"/>
    <mergeCell ref="E186:E187"/>
    <mergeCell ref="T186:T187"/>
    <mergeCell ref="M186:M187"/>
    <mergeCell ref="N186:N187"/>
    <mergeCell ref="O186:O187"/>
    <mergeCell ref="P186:P187"/>
    <mergeCell ref="Y149:Y150"/>
    <mergeCell ref="A152:AE152"/>
    <mergeCell ref="U149:U150"/>
    <mergeCell ref="V149:V150"/>
    <mergeCell ref="W149:W150"/>
    <mergeCell ref="M149:M150"/>
    <mergeCell ref="N149:N150"/>
    <mergeCell ref="O149:O150"/>
    <mergeCell ref="P149:P150"/>
    <mergeCell ref="S149:S150"/>
    <mergeCell ref="F186:F187"/>
    <mergeCell ref="L186:L187"/>
    <mergeCell ref="A171:AE171"/>
    <mergeCell ref="A184:AE184"/>
    <mergeCell ref="A185:AE185"/>
    <mergeCell ref="H149:H150"/>
    <mergeCell ref="I149:I150"/>
    <mergeCell ref="J149:J150"/>
    <mergeCell ref="K149:K150"/>
    <mergeCell ref="L149:L150"/>
    <mergeCell ref="A133:AE133"/>
    <mergeCell ref="A147:AE147"/>
    <mergeCell ref="A148:AE148"/>
    <mergeCell ref="A149:A150"/>
    <mergeCell ref="B149:B150"/>
    <mergeCell ref="C149:C150"/>
    <mergeCell ref="D149:D150"/>
    <mergeCell ref="E149:E150"/>
    <mergeCell ref="F149:F150"/>
    <mergeCell ref="G149:G150"/>
    <mergeCell ref="Y113:Y114"/>
    <mergeCell ref="A116:AE116"/>
    <mergeCell ref="A124:AE124"/>
    <mergeCell ref="U113:U114"/>
    <mergeCell ref="V113:V114"/>
    <mergeCell ref="W113:W114"/>
    <mergeCell ref="X113:X114"/>
    <mergeCell ref="Q113:Q114"/>
    <mergeCell ref="R113:R114"/>
    <mergeCell ref="S113:S114"/>
    <mergeCell ref="T113:T114"/>
    <mergeCell ref="N113:N114"/>
    <mergeCell ref="O113:O114"/>
    <mergeCell ref="P113:P114"/>
    <mergeCell ref="G113:G114"/>
    <mergeCell ref="H113:H114"/>
    <mergeCell ref="I113:I114"/>
    <mergeCell ref="J113:J114"/>
    <mergeCell ref="K113:K114"/>
    <mergeCell ref="L113:L114"/>
    <mergeCell ref="A96:AE96"/>
    <mergeCell ref="A111:AE111"/>
    <mergeCell ref="A112:AE112"/>
    <mergeCell ref="A113:A114"/>
    <mergeCell ref="B113:B114"/>
    <mergeCell ref="C113:C114"/>
    <mergeCell ref="D113:D114"/>
    <mergeCell ref="E113:E114"/>
    <mergeCell ref="F113:F114"/>
    <mergeCell ref="M113:M114"/>
    <mergeCell ref="Y76:Y77"/>
    <mergeCell ref="A79:AE79"/>
    <mergeCell ref="A87:AE87"/>
    <mergeCell ref="U76:U77"/>
    <mergeCell ref="V76:V77"/>
    <mergeCell ref="W76:W77"/>
    <mergeCell ref="X76:X77"/>
    <mergeCell ref="Q76:Q77"/>
    <mergeCell ref="R76:R77"/>
    <mergeCell ref="S76:S77"/>
    <mergeCell ref="T76:T77"/>
    <mergeCell ref="M76:M77"/>
    <mergeCell ref="N76:N77"/>
    <mergeCell ref="O76:O77"/>
    <mergeCell ref="P76:P77"/>
    <mergeCell ref="G76:G77"/>
    <mergeCell ref="H76:H77"/>
    <mergeCell ref="I76:I77"/>
    <mergeCell ref="J76:J77"/>
    <mergeCell ref="K76:K77"/>
    <mergeCell ref="L76:L77"/>
    <mergeCell ref="A60:AE60"/>
    <mergeCell ref="A74:AE74"/>
    <mergeCell ref="A75:AE75"/>
    <mergeCell ref="A76:A77"/>
    <mergeCell ref="B76:B77"/>
    <mergeCell ref="C76:C77"/>
    <mergeCell ref="D76:D77"/>
    <mergeCell ref="E76:E77"/>
    <mergeCell ref="F76:F77"/>
    <mergeCell ref="Y39:Y40"/>
    <mergeCell ref="A42:AE42"/>
    <mergeCell ref="A50:AE50"/>
    <mergeCell ref="U39:U40"/>
    <mergeCell ref="V39:V40"/>
    <mergeCell ref="W39:W40"/>
    <mergeCell ref="X39:X40"/>
    <mergeCell ref="Q39:Q40"/>
    <mergeCell ref="R39:R40"/>
    <mergeCell ref="S39:S40"/>
    <mergeCell ref="T39:T40"/>
    <mergeCell ref="M39:M40"/>
    <mergeCell ref="N39:N40"/>
    <mergeCell ref="O39:O40"/>
    <mergeCell ref="P39:P40"/>
    <mergeCell ref="G39:G40"/>
    <mergeCell ref="H39:H40"/>
    <mergeCell ref="I39:I40"/>
    <mergeCell ref="J39:J40"/>
    <mergeCell ref="K39:K40"/>
    <mergeCell ref="L39:L40"/>
    <mergeCell ref="A24:AE24"/>
    <mergeCell ref="A37:AE37"/>
    <mergeCell ref="A38:AE38"/>
    <mergeCell ref="A39:A40"/>
    <mergeCell ref="B39:B40"/>
    <mergeCell ref="C39:C40"/>
    <mergeCell ref="D39:D40"/>
    <mergeCell ref="E39:E40"/>
    <mergeCell ref="F39:F40"/>
    <mergeCell ref="Y5:Y6"/>
    <mergeCell ref="A8:AE8"/>
    <mergeCell ref="A16:AE16"/>
    <mergeCell ref="U5:U6"/>
    <mergeCell ref="V5:V6"/>
    <mergeCell ref="W5:W6"/>
    <mergeCell ref="X5:X6"/>
    <mergeCell ref="Q5:Q6"/>
    <mergeCell ref="R5:R6"/>
    <mergeCell ref="I5:I6"/>
    <mergeCell ref="K5:K6"/>
    <mergeCell ref="L5:L6"/>
    <mergeCell ref="S5:S6"/>
    <mergeCell ref="T5:T6"/>
    <mergeCell ref="M5:M6"/>
    <mergeCell ref="N5:N6"/>
    <mergeCell ref="O5:O6"/>
    <mergeCell ref="P5:P6"/>
    <mergeCell ref="D5:D6"/>
    <mergeCell ref="E5:E6"/>
    <mergeCell ref="F5:F6"/>
    <mergeCell ref="G5:G6"/>
    <mergeCell ref="H5:H6"/>
    <mergeCell ref="J5:J6"/>
    <mergeCell ref="B121:AF121"/>
    <mergeCell ref="B158:AE158"/>
    <mergeCell ref="B13:AE13"/>
    <mergeCell ref="B47:AE47"/>
    <mergeCell ref="B84:AE84"/>
    <mergeCell ref="A3:AE3"/>
    <mergeCell ref="A4:AE4"/>
    <mergeCell ref="A5:A6"/>
    <mergeCell ref="B5:B6"/>
    <mergeCell ref="C5:C6"/>
  </mergeCells>
  <printOptions/>
  <pageMargins left="0" right="0" top="0" bottom="0" header="0" footer="0"/>
  <pageSetup horizontalDpi="600" verticalDpi="600" orientation="landscape" paperSize="9" scale="14" r:id="rId1"/>
  <rowBreaks count="10" manualBreakCount="10">
    <brk id="36" max="255" man="1"/>
    <brk id="73" max="255" man="1"/>
    <brk id="110" max="255" man="1"/>
    <brk id="146" min="1" max="33" man="1"/>
    <brk id="183" min="1" max="33" man="1"/>
    <brk id="220" max="255" man="1"/>
    <brk id="257" min="1" max="33" man="1"/>
    <brk id="294" max="255" man="1"/>
    <brk id="331" max="255" man="1"/>
    <brk id="367" min="1" max="33" man="1"/>
  </rowBreaks>
  <colBreaks count="1" manualBreakCount="1">
    <brk id="31" max="3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2015-08-25T01:26:31Z</cp:lastPrinted>
  <dcterms:created xsi:type="dcterms:W3CDTF">1996-10-08T23:32:33Z</dcterms:created>
  <dcterms:modified xsi:type="dcterms:W3CDTF">2021-03-16T03:51:22Z</dcterms:modified>
  <cp:category/>
  <cp:version/>
  <cp:contentType/>
  <cp:contentStatus/>
</cp:coreProperties>
</file>